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76" activeTab="6"/>
  </bookViews>
  <sheets>
    <sheet name="BOM" sheetId="1" r:id="rId1"/>
    <sheet name="Mendel_M4_lengths" sheetId="2" r:id="rId2"/>
    <sheet name="Notes" sheetId="3" r:id="rId3"/>
    <sheet name="Costing" sheetId="4" r:id="rId4"/>
    <sheet name="Specifications" sheetId="5" r:id="rId5"/>
    <sheet name="Fasteners_&quot;Orbital_Fasteners&quot;" sheetId="6" r:id="rId6"/>
    <sheet name="Electronics" sheetId="7" r:id="rId7"/>
    <sheet name="RFO files for building" sheetId="8" r:id="rId8"/>
  </sheets>
  <definedNames/>
  <calcPr fullCalcOnLoad="1"/>
</workbook>
</file>

<file path=xl/comments7.xml><?xml version="1.0" encoding="utf-8"?>
<comments xmlns="http://schemas.openxmlformats.org/spreadsheetml/2006/main">
  <authors>
    <author/>
  </authors>
  <commentList>
    <comment ref="M46" authorId="0">
      <text>
        <r>
          <rPr>
            <sz val="11"/>
            <color indexed="8"/>
            <rFont val="Arial2"/>
            <family val="0"/>
          </rPr>
          <t>NOTE : These are my best guess (Renoir) and are not checked or tested. Please check carefully.</t>
        </r>
      </text>
    </comment>
    <comment ref="N46" authorId="0">
      <text>
        <r>
          <rPr>
            <sz val="11"/>
            <color indexed="8"/>
            <rFont val="Arial2"/>
            <family val="0"/>
          </rPr>
          <t>NOTE : These are my best guess (Renoir) and are not checked or tested. Please check carefully.</t>
        </r>
      </text>
    </comment>
  </commentList>
</comments>
</file>

<file path=xl/sharedStrings.xml><?xml version="1.0" encoding="utf-8"?>
<sst xmlns="http://schemas.openxmlformats.org/spreadsheetml/2006/main" count="1189" uniqueCount="511">
  <si>
    <t>Part name</t>
  </si>
  <si>
    <t>Type</t>
  </si>
  <si>
    <t>Qty</t>
  </si>
  <si>
    <t>Notes</t>
  </si>
  <si>
    <t>UK supply example</t>
  </si>
  <si>
    <t>UK RS cost</t>
  </si>
  <si>
    <t>US supply example</t>
  </si>
  <si>
    <t>US Cost</t>
  </si>
  <si>
    <t>x-bar.par</t>
  </si>
  <si>
    <t>Bar</t>
  </si>
  <si>
    <t>All bar/stud is ø8 mm. See 'Mendel M4 lengths' tab to find total number of 1m lengths needed.</t>
  </si>
  <si>
    <t>RS 770406</t>
  </si>
  <si>
    <t>SMALLPARTS.COM  CGSX-M08-72</t>
  </si>
  <si>
    <t>14.03 *2</t>
  </si>
  <si>
    <t>y-bar.par</t>
  </si>
  <si>
    <t>z-bar.par</t>
  </si>
  <si>
    <t>608-bearing.par</t>
  </si>
  <si>
    <t>Bearing</t>
  </si>
  <si>
    <t>RS 6190036</t>
  </si>
  <si>
    <t>http://www.thebigbearingstore.com</t>
  </si>
  <si>
    <t>624-bearing.par</t>
  </si>
  <si>
    <t>RS 6189890</t>
  </si>
  <si>
    <t>x-belt.par</t>
  </si>
  <si>
    <t>Belt</t>
  </si>
  <si>
    <t>Belt specified on 'Mendel M4 lengths' tab</t>
  </si>
  <si>
    <t>Example on 'Mendel M4 lengths' tab</t>
  </si>
  <si>
    <t>Mcmaster 7959K24 x 8Ft</t>
  </si>
  <si>
    <t>y-belt.par</t>
  </si>
  <si>
    <t>z-belt.par</t>
  </si>
  <si>
    <t>Mcmaster 6484K509</t>
  </si>
  <si>
    <t>Copper-jacket.par</t>
  </si>
  <si>
    <t>Extruder</t>
  </si>
  <si>
    <t>See 'Extruder' pages</t>
  </si>
  <si>
    <t>Fire-cement.par</t>
  </si>
  <si>
    <t>Nozzle.par</t>
  </si>
  <si>
    <t>Thermal-barrier.par</t>
  </si>
  <si>
    <t>m3-capx20.par</t>
  </si>
  <si>
    <t>Fastener</t>
  </si>
  <si>
    <t>RS 4838196</t>
  </si>
  <si>
    <t>Mcmaster 91290A123</t>
  </si>
  <si>
    <t>m3-capx25 (extruder)</t>
  </si>
  <si>
    <t>Fastner</t>
  </si>
  <si>
    <t>m3-nut.par</t>
  </si>
  <si>
    <t>RS 560293</t>
  </si>
  <si>
    <t>Mcmaster 90591A121</t>
  </si>
  <si>
    <t>m3-nylock.par</t>
  </si>
  <si>
    <t>RS 524281</t>
  </si>
  <si>
    <t>Mcmaster 90576A102</t>
  </si>
  <si>
    <t>m3-washer.par</t>
  </si>
  <si>
    <t>RS 560338</t>
  </si>
  <si>
    <t>Mcmaster 91166A210</t>
  </si>
  <si>
    <t>m4-nut.par</t>
  </si>
  <si>
    <t>RS 525896</t>
  </si>
  <si>
    <t>Mcmaster 90591A141</t>
  </si>
  <si>
    <t>m4-nylock.par</t>
  </si>
  <si>
    <t>RS 524304</t>
  </si>
  <si>
    <t>Mcmaster 90576A103</t>
  </si>
  <si>
    <t>m4-washer.par</t>
  </si>
  <si>
    <t>RS 525925</t>
  </si>
  <si>
    <t>Mcmaster 91166A230</t>
  </si>
  <si>
    <t>m4x16-cap.par</t>
  </si>
  <si>
    <t>RS 4838225</t>
  </si>
  <si>
    <t>Mcmaster 95263A273</t>
  </si>
  <si>
    <t>m4-capx20 (extruder)</t>
  </si>
  <si>
    <t>m4x40-cap.par</t>
  </si>
  <si>
    <t>RS 4838253</t>
  </si>
  <si>
    <t>Mcmaster 91290A184</t>
  </si>
  <si>
    <t>m5x20-mudguard-washer.par</t>
  </si>
  <si>
    <t>If M4 available, go for that. M5 only chosen due to lack of availability of M4s.</t>
  </si>
  <si>
    <t>RS 6667753</t>
  </si>
  <si>
    <t>Mcmaster 95229A910</t>
  </si>
  <si>
    <t>m8-nut.par</t>
  </si>
  <si>
    <t>RS 527612</t>
  </si>
  <si>
    <t>Mcmaster 90591A161</t>
  </si>
  <si>
    <t>M8-washer.par</t>
  </si>
  <si>
    <t>RS 527634</t>
  </si>
  <si>
    <t>Mcmaster 91166A270</t>
  </si>
  <si>
    <t>stepper-motor-nema17-fl42sth47-1684A-01.par</t>
  </si>
  <si>
    <t>NEMA stepper</t>
  </si>
  <si>
    <t>Use either NEMA 14 or 17.  Torque must be at least 0.13 Nm</t>
  </si>
  <si>
    <t>RepRap Stepping Motors Page</t>
  </si>
  <si>
    <t>http://www.interinar.com/</t>
  </si>
  <si>
    <t>msoxl:=15*4</t>
  </si>
  <si>
    <t>extruder-controller-v2-2.par</t>
  </si>
  <si>
    <t>PCB/Electronics</t>
  </si>
  <si>
    <t>opto-endstop-v2-1-pcb.par</t>
  </si>
  <si>
    <t>optoswitch-rs304560.par</t>
  </si>
  <si>
    <t>reprap-mother-board-v1.1.par</t>
  </si>
  <si>
    <t>stepper-motor-driver-v2-3.par</t>
  </si>
  <si>
    <t>usb-female-b-type.par</t>
  </si>
  <si>
    <t>usb-female-pcb.par</t>
  </si>
  <si>
    <t>xlr-female-d-type.par</t>
  </si>
  <si>
    <t>x-flag.par</t>
  </si>
  <si>
    <t>Thin sheet</t>
  </si>
  <si>
    <t>See 'Materials Procurement' page</t>
  </si>
  <si>
    <t>y-flag.par</t>
  </si>
  <si>
    <t>z-flag.par</t>
  </si>
  <si>
    <t>bed-spring_4off.par</t>
  </si>
  <si>
    <t>RP</t>
  </si>
  <si>
    <t>circuit-board-bracket-m3_4off.par</t>
  </si>
  <si>
    <t>circuit-board-spacer-m4_2off.par</t>
  </si>
  <si>
    <t>drive-pulley_3off.par</t>
  </si>
  <si>
    <t>frame-vertex_6off.par</t>
  </si>
  <si>
    <t>pinch-wheel-bracket-NEMA17_604-bearing_1off.par</t>
  </si>
  <si>
    <t>x-180-z-bearing-plate_2off.par</t>
  </si>
  <si>
    <t>x-360-z-bearing-plate_2off.par</t>
  </si>
  <si>
    <t>x-360-z-bearing-plate-mirror_2off.par</t>
  </si>
  <si>
    <t>x-axis-side-plate-nut-jig_2off.par</t>
  </si>
  <si>
    <t>x-bar-clamp-m3_6off.par</t>
  </si>
  <si>
    <t>x-bar-clamp-m4_4off.par</t>
  </si>
  <si>
    <t>x-carriage-belt-clamp_2off.par</t>
  </si>
  <si>
    <t>x-carriage-lower_1off.par</t>
  </si>
  <si>
    <t>x-carriage-upper_1off.par</t>
  </si>
  <si>
    <t>x-end-bracket_2off.par</t>
  </si>
  <si>
    <t>xlr-bracket_1off.par</t>
  </si>
  <si>
    <t>x-motor-bracket-spacer_2off.par</t>
  </si>
  <si>
    <t>x-vert-drive-nut-trap_4off.par</t>
  </si>
  <si>
    <t>x-vert-drive-side-plate-180-end_2off.par</t>
  </si>
  <si>
    <t>x-vert-drive-side-plate-360-end_2off.par</t>
  </si>
  <si>
    <t>y-bar-clamp_10off.par</t>
  </si>
  <si>
    <t>y-bearing-180-inner_2off.par</t>
  </si>
  <si>
    <t>y-bearing-180-outer-left_1off.par</t>
  </si>
  <si>
    <t>y-bearing-180-outer-right_1off.par</t>
  </si>
  <si>
    <t>y-bearing-360-inner_2off.par</t>
  </si>
  <si>
    <t>y-bearing-360-outer-left_1off.par</t>
  </si>
  <si>
    <t>y-bearing-360-outer-right_1off.par</t>
  </si>
  <si>
    <t>y-belt-clamp_2off.par</t>
  </si>
  <si>
    <t>y-idler-bracket_1off.par</t>
  </si>
  <si>
    <t>y-motor-bracket_1off.par</t>
  </si>
  <si>
    <t>z-axis-opto-spring_1off.aoi</t>
  </si>
  <si>
    <t>z-bar-top-clamp_4off.par</t>
  </si>
  <si>
    <t>z-driven-pulley_2off.par</t>
  </si>
  <si>
    <t>z-drive-pulley-rim_4off.par</t>
  </si>
  <si>
    <t>z-leadscrew-base_2off.par</t>
  </si>
  <si>
    <t>z-leadscrew-base-bar-clamp_2off.par</t>
  </si>
  <si>
    <t>z-motor-bracket_1off.par</t>
  </si>
  <si>
    <t>z-opto-bracket_1off.par</t>
  </si>
  <si>
    <t>z-tensioner_1off.par</t>
  </si>
  <si>
    <t>bed.par</t>
  </si>
  <si>
    <t>Thick sheet</t>
  </si>
  <si>
    <t>motherboard-plate.par</t>
  </si>
  <si>
    <t>purge-plate.par</t>
  </si>
  <si>
    <t>stepper-plate.par</t>
  </si>
  <si>
    <t>y-chassis.par</t>
  </si>
  <si>
    <t>stud-frame-end.par</t>
  </si>
  <si>
    <t>Studding</t>
  </si>
  <si>
    <t>RS 530337</t>
  </si>
  <si>
    <t>http://www.acehardwareoutlet.com/</t>
  </si>
  <si>
    <t>stud-frame-end-top.par</t>
  </si>
  <si>
    <t>stud-frame-side.par</t>
  </si>
  <si>
    <t>stud-z-base-beam-long.par</t>
  </si>
  <si>
    <t>stud-z-base-beam-short.par</t>
  </si>
  <si>
    <t>stud-z-leadscrew.par</t>
  </si>
  <si>
    <t>Total part count</t>
  </si>
  <si>
    <t>Total RP part count</t>
  </si>
  <si>
    <t>Total non-RP part count</t>
  </si>
  <si>
    <t>Total fastenings</t>
  </si>
  <si>
    <t>Total non RP part count ignoring fastenings</t>
  </si>
  <si>
    <t>Percentage of RP</t>
  </si>
  <si>
    <t>Percentage of RP ignoring fastenings</t>
  </si>
  <si>
    <r>
      <t xml:space="preserve">BAR &amp; JIG LENGTHS </t>
    </r>
    <r>
      <rPr>
        <b/>
        <sz val="10"/>
        <color indexed="10"/>
        <rFont val="Arial2"/>
        <family val="0"/>
      </rPr>
      <t>(READ NOTES TAB)</t>
    </r>
  </si>
  <si>
    <r>
      <t xml:space="preserve">BELT SPECIFICATIONS </t>
    </r>
    <r>
      <rPr>
        <b/>
        <sz val="10"/>
        <color indexed="10"/>
        <rFont val="Arial2"/>
        <family val="0"/>
      </rPr>
      <t>(READ NOTES TAB)</t>
    </r>
  </si>
  <si>
    <t>Name</t>
  </si>
  <si>
    <t>ø (mm)</t>
  </si>
  <si>
    <t>Length (mm)</t>
  </si>
  <si>
    <t>From 1m stud #</t>
  </si>
  <si>
    <t>From 1m bar #</t>
  </si>
  <si>
    <t>Pitch (mm)</t>
  </si>
  <si>
    <t>Width (mm)</t>
  </si>
  <si>
    <t>Length range</t>
  </si>
  <si>
    <t>Length* (mm)</t>
  </si>
  <si>
    <t>US</t>
  </si>
  <si>
    <t>UK</t>
  </si>
  <si>
    <t>NZ</t>
  </si>
  <si>
    <t>A</t>
  </si>
  <si>
    <t>Stud-frame-end-top</t>
  </si>
  <si>
    <t>M8</t>
  </si>
  <si>
    <t>BX</t>
  </si>
  <si>
    <t>x-belt</t>
  </si>
  <si>
    <t>Ended</t>
  </si>
  <si>
    <t>Min</t>
  </si>
  <si>
    <t>1300**</t>
  </si>
  <si>
    <t>click</t>
  </si>
  <si>
    <t>B</t>
  </si>
  <si>
    <t>Stud-frame-side</t>
  </si>
  <si>
    <t>2,3,4</t>
  </si>
  <si>
    <t>BY</t>
  </si>
  <si>
    <t>y-belt</t>
  </si>
  <si>
    <t>810**</t>
  </si>
  <si>
    <t>split BZ</t>
  </si>
  <si>
    <t>C</t>
  </si>
  <si>
    <t>Stud-frame-end</t>
  </si>
  <si>
    <t>5,6</t>
  </si>
  <si>
    <t>BZ</t>
  </si>
  <si>
    <t>z-belt</t>
  </si>
  <si>
    <t>Continuous</t>
  </si>
  <si>
    <t>From</t>
  </si>
  <si>
    <t>[960-1008]***</t>
  </si>
  <si>
    <t>D1</t>
  </si>
  <si>
    <t>Stud-z-base-beam-short</t>
  </si>
  <si>
    <t>D2</t>
  </si>
  <si>
    <t>Stud-z-base-beam-long</t>
  </si>
  <si>
    <t>E</t>
  </si>
  <si>
    <t>Stud-z-leadscrew</t>
  </si>
  <si>
    <t>X</t>
  </si>
  <si>
    <t>x-bar</t>
  </si>
  <si>
    <t>Y</t>
  </si>
  <si>
    <t>y-bar</t>
  </si>
  <si>
    <t>Z</t>
  </si>
  <si>
    <t>z-bar</t>
  </si>
  <si>
    <t>J1</t>
  </si>
  <si>
    <t>~8</t>
  </si>
  <si>
    <t>Scrap/stud</t>
  </si>
  <si>
    <t>J2</t>
  </si>
  <si>
    <t>2,3</t>
  </si>
  <si>
    <t>J3</t>
  </si>
  <si>
    <t>4,7</t>
  </si>
  <si>
    <t>Total number of 1m lengths needed of studding = 9</t>
  </si>
  <si>
    <t>Total number of 1m lengths needed of bar = 3</t>
  </si>
  <si>
    <r>
      <t xml:space="preserve">INSPECTION DISTANCES FOR SQUARING (PERFECT MODEL) </t>
    </r>
    <r>
      <rPr>
        <b/>
        <sz val="10"/>
        <color indexed="10"/>
        <rFont val="Arial2"/>
        <family val="0"/>
      </rPr>
      <t>(READ NOTES TAB)</t>
    </r>
  </si>
  <si>
    <t>Label</t>
  </si>
  <si>
    <t>Measurement (mm)</t>
  </si>
  <si>
    <t>M1</t>
  </si>
  <si>
    <t>M2</t>
  </si>
  <si>
    <t>M3</t>
  </si>
  <si>
    <t>M4</t>
  </si>
  <si>
    <t>Cost type</t>
  </si>
  <si>
    <t>UK RS £</t>
  </si>
  <si>
    <t>Bearings</t>
  </si>
  <si>
    <t>Extruder parts</t>
  </si>
  <si>
    <t>Estimate</t>
  </si>
  <si>
    <t>Fasteners</t>
  </si>
  <si>
    <t>www.orbitalfasteners.co.uk</t>
  </si>
  <si>
    <t>Motors</t>
  </si>
  <si>
    <t>Assuming 4x NEMA 17s</t>
  </si>
  <si>
    <t>+delivery</t>
  </si>
  <si>
    <t>www.motioncontrolproducts.co.uk</t>
  </si>
  <si>
    <t>Zach's Gen3 electronics</t>
  </si>
  <si>
    <t>Assuming no commission</t>
  </si>
  <si>
    <t>Total</t>
  </si>
  <si>
    <t>UK metric</t>
  </si>
  <si>
    <t>US imperial</t>
  </si>
  <si>
    <t>Manufacturer</t>
  </si>
  <si>
    <t>RepRap</t>
  </si>
  <si>
    <t>Model</t>
  </si>
  <si>
    <t>Mendel M4</t>
  </si>
  <si>
    <t>Darwin</t>
  </si>
  <si>
    <t>Technology</t>
  </si>
  <si>
    <t>FFF (Fused Filament Fabrication)/Thermoplastic extrusion</t>
  </si>
  <si>
    <t>thermoplastic extrusion</t>
  </si>
  <si>
    <t>Price</t>
  </si>
  <si>
    <t>$630</t>
  </si>
  <si>
    <t>$600 [Complete mechanical parts kit only. Can be less if user supplies parts.]</t>
  </si>
  <si>
    <t>Annual Service Cost</t>
  </si>
  <si>
    <t>Occasional oiling = £5</t>
  </si>
  <si>
    <t>Occasional oiling = $10</t>
  </si>
  <si>
    <t>N/A</t>
  </si>
  <si>
    <t>Size &amp; Wt.</t>
  </si>
  <si>
    <t>500 mm (W) x 400 mm (D) x 360 mm (H)</t>
  </si>
  <si>
    <t>20” (W) x 16” (D) x 14” (H)</t>
  </si>
  <si>
    <t>20x20x20 in WxDxH approx.</t>
  </si>
  <si>
    <t>Build Envelope</t>
  </si>
  <si>
    <t>200 mm (W) x 200 mm (D) x 140 mm (H)</t>
  </si>
  <si>
    <t>8” (W) x 8” (D) x 5.5” (H)</t>
  </si>
  <si>
    <t>12x12x12 in approx.</t>
  </si>
  <si>
    <t>Materials</t>
  </si>
  <si>
    <t>PLA, HDPE, ABS &amp; more. Uses ø 3 mm (0.118”) filament.</t>
  </si>
  <si>
    <t>Thermoplastic Polymorph (similar or identical to polycaprolactone). Other versions of the machine also have used polyethylene, PLA, etc.</t>
  </si>
  <si>
    <t>Material Cost</t>
  </si>
  <si>
    <t>PLA: $?/lb, HDPE: $7/lb, ABS: $10/lb</t>
  </si>
  <si>
    <t>$16 to $24 per lb (Polymorph)</t>
  </si>
  <si>
    <t>Speed</t>
  </si>
  <si>
    <t>fair</t>
  </si>
  <si>
    <t>poor</t>
  </si>
  <si>
    <t>Accuracy</t>
  </si>
  <si>
    <t>Resolution of nozzle 0.5mm, 2mm min. feature size, 0.1mm positioning accuracy, layer thk 0.5mm</t>
  </si>
  <si>
    <t>Resolution of nozzle 0.0196”, 0.0787” min. feature size, 0.0039 positioning accuracy, layer thk 0.0196”</t>
  </si>
  <si>
    <t>Resolution of nozzle 0.020 in (0.5mm) / 2mm min. feature size / 0.1mm positioning accuracy / layer thk 0.5mm</t>
  </si>
  <si>
    <t>Finish</t>
  </si>
  <si>
    <t>fair to poor</t>
  </si>
  <si>
    <t>Only fair quality parts and models so far</t>
  </si>
  <si>
    <t>Quantity</t>
  </si>
  <si>
    <t>BZP PN</t>
  </si>
  <si>
    <t>BZP Unit Cost</t>
  </si>
  <si>
    <t>BZP Total</t>
  </si>
  <si>
    <t>A2 PN</t>
  </si>
  <si>
    <t>A2 Unit Cost</t>
  </si>
  <si>
    <t>A2 Total</t>
  </si>
  <si>
    <t>Cheapest</t>
  </si>
  <si>
    <t>M3 Cap Screw 20mm</t>
  </si>
  <si>
    <t>2671040</t>
  </si>
  <si>
    <t>2041060</t>
  </si>
  <si>
    <t>M3 Nut</t>
  </si>
  <si>
    <t>1771000</t>
  </si>
  <si>
    <t>2111000</t>
  </si>
  <si>
    <t>M3 Nyloc</t>
  </si>
  <si>
    <t>1781000</t>
  </si>
  <si>
    <t>2121000</t>
  </si>
  <si>
    <t>M3 Washer</t>
  </si>
  <si>
    <t>1711000</t>
  </si>
  <si>
    <t>2131000</t>
  </si>
  <si>
    <t>M4 Nut</t>
  </si>
  <si>
    <t>1771010</t>
  </si>
  <si>
    <t>2111010</t>
  </si>
  <si>
    <t>M4 Nyloc</t>
  </si>
  <si>
    <t>1781010</t>
  </si>
  <si>
    <t>2121010</t>
  </si>
  <si>
    <t>M4 Washer</t>
  </si>
  <si>
    <t>1711010</t>
  </si>
  <si>
    <t>2131010</t>
  </si>
  <si>
    <t>M4 Cap Screw 16mm</t>
  </si>
  <si>
    <t>2671070</t>
  </si>
  <si>
    <t>2041110</t>
  </si>
  <si>
    <t>M5 Mudguard 20mm washer</t>
  </si>
  <si>
    <t>1731030</t>
  </si>
  <si>
    <t>M8 Nut</t>
  </si>
  <si>
    <t>1771040</t>
  </si>
  <si>
    <t>2111040</t>
  </si>
  <si>
    <t>M8 Washer</t>
  </si>
  <si>
    <t>1711040</t>
  </si>
  <si>
    <t>2131040</t>
  </si>
  <si>
    <t>BZP Total:</t>
  </si>
  <si>
    <t>A2 Total:</t>
  </si>
  <si>
    <t>M4 Cap Screw 40mm (Mild Only)</t>
  </si>
  <si>
    <t>1891150</t>
  </si>
  <si>
    <t>All  +VAT</t>
  </si>
  <si>
    <t>Total:</t>
  </si>
  <si>
    <t>Cheapest total</t>
  </si>
  <si>
    <t>RepRap Motherboard v1.2</t>
  </si>
  <si>
    <t>Mendel Eleconics Total Cost</t>
  </si>
  <si>
    <t>Source</t>
  </si>
  <si>
    <t>Cost per board</t>
  </si>
  <si>
    <t>Makerbot DIY KIT (by board)</t>
  </si>
  <si>
    <t>Makerbot DIY KIT</t>
  </si>
  <si>
    <t>Self Source</t>
  </si>
  <si>
    <t>Makerbot Fully Assembled</t>
  </si>
  <si>
    <t>Makerbot Assembled Kit</t>
  </si>
  <si>
    <t>Self Source Total</t>
  </si>
  <si>
    <t>Makerbot Assembled (by board)</t>
  </si>
  <si>
    <t>Total Boards needed for Build</t>
  </si>
  <si>
    <t>Alternate</t>
  </si>
  <si>
    <t>Part</t>
  </si>
  <si>
    <t>Seller</t>
  </si>
  <si>
    <t>Part #</t>
  </si>
  <si>
    <t>Cost $</t>
  </si>
  <si>
    <t>Cost</t>
  </si>
  <si>
    <t>Board Quantity</t>
  </si>
  <si>
    <t>Board Total</t>
  </si>
  <si>
    <t>Project Quantity</t>
  </si>
  <si>
    <t>Project Total</t>
  </si>
  <si>
    <t>.100 breakaway header (right-angle)</t>
  </si>
  <si>
    <t>EC</t>
  </si>
  <si>
    <t>Mouser</t>
  </si>
  <si>
    <t>571-9-146304-0</t>
  </si>
  <si>
    <t>1.8k ohm resistor 1206</t>
  </si>
  <si>
    <t>263-1.8K-RC</t>
  </si>
  <si>
    <t>10 pin female header</t>
  </si>
  <si>
    <t>S7008-ND</t>
  </si>
  <si>
    <t>10 pin IDC header</t>
  </si>
  <si>
    <t>649-75869-101LF</t>
  </si>
  <si>
    <t>100nF ceramic capacitor 1206</t>
  </si>
  <si>
    <t>80-C1206C104K5R</t>
  </si>
  <si>
    <t>10k ohm resistor 1206</t>
  </si>
  <si>
    <t>290-10K-RC</t>
  </si>
  <si>
    <t>10uF electrolytic capacitor D55</t>
  </si>
  <si>
    <t>647-UUT1H100MCL1GS</t>
  </si>
  <si>
    <t>15pF ceramic capacitor 1206</t>
  </si>
  <si>
    <t>77-VJ12A100V150J</t>
  </si>
  <si>
    <t>Digikey</t>
  </si>
  <si>
    <t>311-1151-1-ND</t>
  </si>
  <si>
    <t>16Mhz crystal</t>
  </si>
  <si>
    <t>695-HC49US-16-U</t>
  </si>
  <si>
    <t>180 ohm resistor 1206</t>
  </si>
  <si>
    <t>263-180-RC</t>
  </si>
  <si>
    <t>1k ohm resistor 1206</t>
  </si>
  <si>
    <t>290-1.0K-RC</t>
  </si>
  <si>
    <t>3.3k ohm resistor 1206</t>
  </si>
  <si>
    <t>263-3.3K-RC</t>
  </si>
  <si>
    <t>30 ohm resistor 5W</t>
  </si>
  <si>
    <t>30W-5-ND</t>
  </si>
  <si>
    <t>3M sd card socket</t>
  </si>
  <si>
    <t>517-SD-RSMT-2-MQ</t>
  </si>
  <si>
    <t>3M5646CT-ND</t>
  </si>
  <si>
    <t>4 pin female header</t>
  </si>
  <si>
    <t>S7037-ND</t>
  </si>
  <si>
    <t>517-974-01-04</t>
  </si>
  <si>
    <t>4.7k ohm resistor 1206</t>
  </si>
  <si>
    <t>263-4.7K-RC</t>
  </si>
  <si>
    <t>6 pin IDC header</t>
  </si>
  <si>
    <t>649-75869-131LF</t>
  </si>
  <si>
    <t>Atmega644p tqfp</t>
  </si>
  <si>
    <t>ATMEGA644P-20AU-ND</t>
  </si>
  <si>
    <t>ATX Motherboard Header</t>
  </si>
  <si>
    <t>538-39-29-3206</t>
  </si>
  <si>
    <t>WM7346-ND</t>
  </si>
  <si>
    <t>Green LED 1206</t>
  </si>
  <si>
    <t>645-598-8270-107F</t>
  </si>
  <si>
    <t>350-2053-1-ND</t>
  </si>
  <si>
    <t>Omron B3F-1000 Button</t>
  </si>
  <si>
    <t>653-B3F-1000</t>
  </si>
  <si>
    <t>Red LED 1206</t>
  </si>
  <si>
    <t>645-598-8210-107F</t>
  </si>
  <si>
    <t>RJ45 Jack</t>
  </si>
  <si>
    <t>571-5555164-1</t>
  </si>
  <si>
    <t>SN75176A SOIC</t>
  </si>
  <si>
    <t>595-SN75176AD</t>
  </si>
  <si>
    <t>SPDT switch</t>
  </si>
  <si>
    <t>10SP001</t>
  </si>
  <si>
    <t>RepRap Motherboard v1.2 PCB</t>
  </si>
  <si>
    <t>PCB</t>
  </si>
  <si>
    <t>Makerbot</t>
  </si>
  <si>
    <t>Stepper Motor Driver v2.3</t>
  </si>
  <si>
    <t>UK Alternate</t>
  </si>
  <si>
    <t>http://uk.farnell.com</t>
  </si>
  <si>
    <t>http://uk.rs-online.com</t>
  </si>
  <si>
    <t>NOTE</t>
  </si>
  <si>
    <t>.156" crimp-on connector</t>
  </si>
  <si>
    <t>538-08-52-0072</t>
  </si>
  <si>
    <t>670-2266</t>
  </si>
  <si>
    <t>.156" 4 position housing</t>
  </si>
  <si>
    <t>679-5388</t>
  </si>
  <si>
    <t>.156" header</t>
  </si>
  <si>
    <t>538-26-48-1245</t>
  </si>
  <si>
    <t>483-8483</t>
  </si>
  <si>
    <t>.22uF ceramic capacitor 1206</t>
  </si>
  <si>
    <t>80-C1206C224K5R</t>
  </si>
  <si>
    <t>264-4185</t>
  </si>
  <si>
    <t>0.25 ohm resistor 2512</t>
  </si>
  <si>
    <t>66-LR2512LF-01-R250</t>
  </si>
  <si>
    <t>CSRN20.25FICT-ND</t>
  </si>
  <si>
    <t>223-1010</t>
  </si>
  <si>
    <t>10 pin IDC connector</t>
  </si>
  <si>
    <t>649-71600-010LF</t>
  </si>
  <si>
    <t>609-1739-ND</t>
  </si>
  <si>
    <t>680-4974</t>
  </si>
  <si>
    <t>680-4984</t>
  </si>
  <si>
    <t>1759297</t>
  </si>
  <si>
    <t>669-8622</t>
  </si>
  <si>
    <t>100uF electrolytic capacitor D55</t>
  </si>
  <si>
    <t>647-UUX1H101MNL1GS</t>
  </si>
  <si>
    <t>628-3970</t>
  </si>
  <si>
    <t>223-2394</t>
  </si>
  <si>
    <t>10K trimpot</t>
  </si>
  <si>
    <t>T73YE-10K-ND</t>
  </si>
  <si>
    <t>652-4265</t>
  </si>
  <si>
    <t>223-2265</t>
  </si>
  <si>
    <t>1nF ceramic capacitor 1206</t>
  </si>
  <si>
    <t>80-C1206C102K5R</t>
  </si>
  <si>
    <t>391-230</t>
  </si>
  <si>
    <t>2.2k ohm resistor 1206</t>
  </si>
  <si>
    <t>263-2.2K-RC</t>
  </si>
  <si>
    <t>4 pin molex connector</t>
  </si>
  <si>
    <t>538-15-24-4745</t>
  </si>
  <si>
    <t>670-4275</t>
  </si>
  <si>
    <t>7805DT</t>
  </si>
  <si>
    <t>863-MC7805CDTRKG</t>
  </si>
  <si>
    <t>463-650</t>
  </si>
  <si>
    <t>A3982</t>
  </si>
  <si>
    <t xml:space="preserve">620-1299-1-ND </t>
  </si>
  <si>
    <t>680-7191</t>
  </si>
  <si>
    <t>654-5824</t>
  </si>
  <si>
    <t>654-5694</t>
  </si>
  <si>
    <t>Stepper Motor Driver v2.3 PCB</t>
  </si>
  <si>
    <t>10 pin ribbon cable</t>
  </si>
  <si>
    <t>Wire</t>
  </si>
  <si>
    <t>523-191-2801-110FT</t>
  </si>
  <si>
    <t>289-9846</t>
  </si>
  <si>
    <t>Opto Endstop v2.1</t>
  </si>
  <si>
    <t>*</t>
  </si>
  <si>
    <t>1K ohm resistor</t>
  </si>
  <si>
    <t>291-1k-RC</t>
  </si>
  <si>
    <t>220 ohm resistor</t>
  </si>
  <si>
    <t>291-220-RC</t>
  </si>
  <si>
    <t>R220R14W</t>
  </si>
  <si>
    <t>3mm green LED</t>
  </si>
  <si>
    <t>859-LTL-4231N-1</t>
  </si>
  <si>
    <t>LED3G</t>
  </si>
  <si>
    <t>H21LOB</t>
  </si>
  <si>
    <t>512-H21LOB</t>
  </si>
  <si>
    <t>H21LOB-ND</t>
  </si>
  <si>
    <t>Opto Endstop v2.1 PCB</t>
  </si>
  <si>
    <t>Extruder Controller v2.2</t>
  </si>
  <si>
    <t>2 pin .200" connector</t>
  </si>
  <si>
    <t>571-2828372</t>
  </si>
  <si>
    <t>277-1247-ND</t>
  </si>
  <si>
    <t>4 pin .200" terminal block</t>
  </si>
  <si>
    <t>571-2828374</t>
  </si>
  <si>
    <t>6 pin .200" terminal block</t>
  </si>
  <si>
    <t>571-2828376</t>
  </si>
  <si>
    <t>A3949 SOIC</t>
  </si>
  <si>
    <t>620-1062-ND</t>
  </si>
  <si>
    <t>Call for pricing</t>
  </si>
  <si>
    <t>Atmega168 tqfp</t>
  </si>
  <si>
    <t>ATMEGA168-20AU-ND</t>
  </si>
  <si>
    <t>556-ATMEGA168-20AU</t>
  </si>
  <si>
    <t>NIF5003</t>
  </si>
  <si>
    <t>863-NIF5003NT1G</t>
  </si>
  <si>
    <t>Extruder Controller v2.2 PCB</t>
  </si>
  <si>
    <t>Master Parts List for Mendel Electronics Boards</t>
  </si>
  <si>
    <t>620-1082-ND</t>
  </si>
  <si>
    <t>Build time (hours)</t>
  </si>
  <si>
    <t>Weight (g, sparse infill)</t>
  </si>
  <si>
    <t>to go</t>
  </si>
  <si>
    <t>Tray 1</t>
  </si>
  <si>
    <t>Tray 2</t>
  </si>
  <si>
    <t>Tray 3</t>
  </si>
  <si>
    <t>Tray 4</t>
  </si>
  <si>
    <t>Tray 5</t>
  </si>
  <si>
    <t>Tray 6</t>
  </si>
  <si>
    <t xml:space="preserve"> </t>
  </si>
  <si>
    <t>Totals:</t>
  </si>
</sst>
</file>

<file path=xl/styles.xml><?xml version="1.0" encoding="utf-8"?>
<styleSheet xmlns="http://schemas.openxmlformats.org/spreadsheetml/2006/main">
  <numFmts count="13">
    <numFmt numFmtId="164" formatCode="GENERAL"/>
    <numFmt numFmtId="165" formatCode="[$$]#,##0.00\ ;[$$]\(#,##0.00\);[$$]\-00\ ;@\ "/>
    <numFmt numFmtId="166" formatCode="[$£-809]#,##0.00;[RED]\-[$£-809]#,##0.00"/>
    <numFmt numFmtId="167" formatCode="#,##0.00\ [$$]"/>
    <numFmt numFmtId="168" formatCode="#,##0.00\ [$$]"/>
    <numFmt numFmtId="169" formatCode="0.00%"/>
    <numFmt numFmtId="170" formatCode="\£#,##0.00"/>
    <numFmt numFmtId="171" formatCode="0.00000"/>
    <numFmt numFmtId="172" formatCode="\$#,##0\ ;[RED]&quot;($&quot;#,##0\)"/>
    <numFmt numFmtId="173" formatCode="\$#,##0.00\ ;[RED]&quot;($&quot;#,##0.00\)"/>
    <numFmt numFmtId="174" formatCode="\$#,##0.00"/>
    <numFmt numFmtId="175" formatCode="GENERAL"/>
    <numFmt numFmtId="176" formatCode="0"/>
  </numFmts>
  <fonts count="24">
    <font>
      <sz val="11"/>
      <color indexed="8"/>
      <name val="Arial2"/>
      <family val="0"/>
    </font>
    <font>
      <sz val="10"/>
      <name val="Arial"/>
      <family val="0"/>
    </font>
    <font>
      <u val="single"/>
      <sz val="11"/>
      <color indexed="12"/>
      <name val="Arial2"/>
      <family val="0"/>
    </font>
    <font>
      <sz val="10"/>
      <color indexed="8"/>
      <name val="Arial1"/>
      <family val="0"/>
    </font>
    <font>
      <b/>
      <sz val="10"/>
      <color indexed="8"/>
      <name val="Arial2"/>
      <family val="0"/>
    </font>
    <font>
      <u val="single"/>
      <sz val="10"/>
      <color indexed="12"/>
      <name val="Arial2"/>
      <family val="0"/>
    </font>
    <font>
      <b/>
      <sz val="10"/>
      <color indexed="10"/>
      <name val="Arial"/>
      <family val="2"/>
    </font>
    <font>
      <b/>
      <sz val="10"/>
      <color indexed="10"/>
      <name val="Arial2"/>
      <family val="0"/>
    </font>
    <font>
      <sz val="10"/>
      <color indexed="8"/>
      <name val="Arial2"/>
      <family val="0"/>
    </font>
    <font>
      <i/>
      <sz val="10"/>
      <color indexed="8"/>
      <name val="Arial2"/>
      <family val="0"/>
    </font>
    <font>
      <sz val="10"/>
      <color indexed="8"/>
      <name val="Arial"/>
      <family val="2"/>
    </font>
    <font>
      <b/>
      <sz val="10"/>
      <color indexed="8"/>
      <name val="Arial"/>
      <family val="2"/>
    </font>
    <font>
      <i/>
      <sz val="10"/>
      <color indexed="8"/>
      <name val="Arial"/>
      <family val="2"/>
    </font>
    <font>
      <b/>
      <sz val="12"/>
      <color indexed="8"/>
      <name val="Arial2"/>
      <family val="0"/>
    </font>
    <font>
      <b/>
      <sz val="11"/>
      <color indexed="8"/>
      <name val="Arial2"/>
      <family val="0"/>
    </font>
    <font>
      <sz val="12"/>
      <color indexed="8"/>
      <name val="Arial2"/>
      <family val="0"/>
    </font>
    <font>
      <sz val="24"/>
      <color indexed="8"/>
      <name val="Arial2"/>
      <family val="0"/>
    </font>
    <font>
      <b/>
      <sz val="24"/>
      <color indexed="8"/>
      <name val="Arial2"/>
      <family val="0"/>
    </font>
    <font>
      <sz val="16"/>
      <color indexed="8"/>
      <name val="Arial2"/>
      <family val="0"/>
    </font>
    <font>
      <sz val="10"/>
      <name val="Times New Roman"/>
      <family val="1"/>
    </font>
    <font>
      <sz val="10"/>
      <color indexed="12"/>
      <name val="Arial"/>
      <family val="2"/>
    </font>
    <font>
      <sz val="12"/>
      <color indexed="8"/>
      <name val="Times New Roman"/>
      <family val="1"/>
    </font>
    <font>
      <b/>
      <sz val="13"/>
      <color indexed="8"/>
      <name val="Arial2"/>
      <family val="0"/>
    </font>
    <font>
      <b/>
      <sz val="8"/>
      <name val="Arial2"/>
      <family val="2"/>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9">
    <border>
      <left/>
      <right/>
      <top/>
      <bottom/>
      <diagonal/>
    </border>
    <border>
      <left style="hair">
        <color indexed="8"/>
      </left>
      <right style="hair">
        <color indexed="8"/>
      </right>
      <top style="hair">
        <color indexed="8"/>
      </top>
      <bottom style="hair">
        <color indexed="8"/>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color indexed="63"/>
      </right>
      <top>
        <color indexed="63"/>
      </top>
      <bottom style="medium">
        <color indexed="63"/>
      </bottom>
    </border>
    <border>
      <left>
        <color indexed="63"/>
      </left>
      <right style="medium">
        <color indexed="63"/>
      </right>
      <top>
        <color indexed="63"/>
      </top>
      <bottom style="medium">
        <color indexed="63"/>
      </botto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5" fillId="0" borderId="0" applyBorder="0" applyProtection="0">
      <alignment/>
    </xf>
    <xf numFmtId="165" fontId="0" fillId="0" borderId="0" applyBorder="0" applyProtection="0">
      <alignment/>
    </xf>
    <xf numFmtId="164" fontId="0" fillId="0" borderId="0" applyBorder="0" applyProtection="0">
      <alignment/>
    </xf>
    <xf numFmtId="164" fontId="2" fillId="0" borderId="0" applyBorder="0" applyProtection="0">
      <alignment/>
    </xf>
    <xf numFmtId="164" fontId="3" fillId="0" borderId="0" applyBorder="0" applyProtection="0">
      <alignment/>
    </xf>
  </cellStyleXfs>
  <cellXfs count="86">
    <xf numFmtId="164" fontId="0" fillId="0" borderId="0" xfId="0" applyAlignment="1">
      <alignment/>
    </xf>
    <xf numFmtId="164" fontId="0" fillId="0" borderId="0" xfId="0" applyNumberFormat="1" applyAlignment="1">
      <alignment/>
    </xf>
    <xf numFmtId="164" fontId="0" fillId="0" borderId="0" xfId="0" applyNumberFormat="1" applyAlignment="1">
      <alignment horizontal="center"/>
    </xf>
    <xf numFmtId="164" fontId="0" fillId="0" borderId="0" xfId="0" applyNumberFormat="1" applyAlignment="1">
      <alignment wrapText="1"/>
    </xf>
    <xf numFmtId="164" fontId="4" fillId="0" borderId="0" xfId="0" applyNumberFormat="1" applyFont="1" applyAlignment="1">
      <alignment/>
    </xf>
    <xf numFmtId="164" fontId="4" fillId="0" borderId="0" xfId="0" applyNumberFormat="1" applyFont="1" applyAlignment="1">
      <alignment horizontal="center"/>
    </xf>
    <xf numFmtId="164" fontId="4" fillId="0" borderId="0" xfId="0" applyNumberFormat="1" applyFont="1" applyAlignment="1">
      <alignment wrapText="1"/>
    </xf>
    <xf numFmtId="164" fontId="5" fillId="0" borderId="0" xfId="20" applyNumberFormat="1" applyFont="1" applyFill="1" applyBorder="1" applyAlignment="1" applyProtection="1">
      <alignment/>
      <protection/>
    </xf>
    <xf numFmtId="166" fontId="5" fillId="0" borderId="0" xfId="20" applyNumberFormat="1" applyFont="1" applyFill="1" applyBorder="1" applyAlignment="1" applyProtection="1">
      <alignment/>
      <protection/>
    </xf>
    <xf numFmtId="164" fontId="0" fillId="0" borderId="0" xfId="23" applyNumberFormat="1" applyFont="1" applyBorder="1" applyAlignment="1" applyProtection="1">
      <alignment/>
      <protection/>
    </xf>
    <xf numFmtId="165" fontId="0" fillId="0" borderId="0" xfId="21" applyNumberFormat="1" applyFont="1" applyBorder="1" applyAlignment="1" applyProtection="1">
      <alignment horizontal="right"/>
      <protection/>
    </xf>
    <xf numFmtId="166" fontId="0" fillId="0" borderId="0" xfId="0" applyNumberFormat="1" applyAlignment="1">
      <alignment/>
    </xf>
    <xf numFmtId="164" fontId="2" fillId="0" borderId="0" xfId="23" applyNumberFormat="1" applyFont="1" applyBorder="1" applyAlignment="1" applyProtection="1">
      <alignment/>
      <protection/>
    </xf>
    <xf numFmtId="167" fontId="0" fillId="0" borderId="0" xfId="21" applyNumberFormat="1" applyBorder="1" applyProtection="1">
      <alignment/>
      <protection/>
    </xf>
    <xf numFmtId="167" fontId="0" fillId="0" borderId="0" xfId="21" applyNumberFormat="1" applyBorder="1" applyProtection="1">
      <alignment/>
      <protection/>
    </xf>
    <xf numFmtId="166" fontId="5" fillId="0" borderId="0" xfId="20" applyNumberFormat="1" applyFont="1" applyFill="1" applyBorder="1" applyAlignment="1" applyProtection="1">
      <alignment horizontal="right"/>
      <protection/>
    </xf>
    <xf numFmtId="165" fontId="0" fillId="0" borderId="0" xfId="21" applyNumberFormat="1" applyFont="1" applyBorder="1" applyProtection="1">
      <alignment/>
      <protection/>
    </xf>
    <xf numFmtId="167" fontId="0" fillId="0" borderId="0" xfId="0" applyNumberFormat="1" applyAlignment="1">
      <alignment/>
    </xf>
    <xf numFmtId="169" fontId="0" fillId="0" borderId="0" xfId="0" applyNumberFormat="1" applyAlignment="1">
      <alignment horizontal="center"/>
    </xf>
    <xf numFmtId="164" fontId="4" fillId="0" borderId="1" xfId="0" applyNumberFormat="1" applyFont="1" applyBorder="1" applyAlignment="1">
      <alignment/>
    </xf>
    <xf numFmtId="164" fontId="4" fillId="0" borderId="1" xfId="0" applyNumberFormat="1" applyFont="1" applyBorder="1" applyAlignment="1">
      <alignment horizontal="center"/>
    </xf>
    <xf numFmtId="164" fontId="8" fillId="0" borderId="1" xfId="0" applyNumberFormat="1" applyFont="1" applyBorder="1" applyAlignment="1">
      <alignment/>
    </xf>
    <xf numFmtId="164" fontId="0" fillId="0" borderId="1" xfId="0" applyNumberFormat="1" applyFont="1" applyBorder="1" applyAlignment="1">
      <alignment/>
    </xf>
    <xf numFmtId="164" fontId="0" fillId="0" borderId="1" xfId="0" applyNumberFormat="1" applyBorder="1" applyAlignment="1">
      <alignment horizontal="center"/>
    </xf>
    <xf numFmtId="164" fontId="5" fillId="0" borderId="1" xfId="20" applyNumberFormat="1" applyFont="1" applyFill="1" applyBorder="1" applyAlignment="1" applyProtection="1">
      <alignment/>
      <protection/>
    </xf>
    <xf numFmtId="164" fontId="0" fillId="0" borderId="1" xfId="0" applyNumberFormat="1" applyFont="1" applyFill="1" applyBorder="1" applyAlignment="1">
      <alignment horizontal="center"/>
    </xf>
    <xf numFmtId="164" fontId="9" fillId="0" borderId="0" xfId="0" applyNumberFormat="1" applyFont="1" applyAlignment="1">
      <alignment/>
    </xf>
    <xf numFmtId="164" fontId="0" fillId="0" borderId="1" xfId="0" applyNumberFormat="1" applyFont="1" applyFill="1" applyBorder="1" applyAlignment="1">
      <alignment/>
    </xf>
    <xf numFmtId="164" fontId="4" fillId="0" borderId="0" xfId="24" applyNumberFormat="1" applyFont="1" applyFill="1" applyBorder="1" applyAlignment="1" applyProtection="1">
      <alignment/>
      <protection/>
    </xf>
    <xf numFmtId="170" fontId="0" fillId="0" borderId="0" xfId="0" applyNumberFormat="1" applyAlignment="1">
      <alignment/>
    </xf>
    <xf numFmtId="164" fontId="3" fillId="0" borderId="0" xfId="24" applyNumberFormat="1" applyFont="1" applyFill="1" applyBorder="1" applyAlignment="1" applyProtection="1">
      <alignment/>
      <protection/>
    </xf>
    <xf numFmtId="164" fontId="13" fillId="0" borderId="0" xfId="0" applyNumberFormat="1" applyFont="1" applyAlignment="1">
      <alignment horizontal="center"/>
    </xf>
    <xf numFmtId="164" fontId="14" fillId="0" borderId="0" xfId="0" applyNumberFormat="1" applyFont="1" applyAlignment="1">
      <alignment horizontal="center"/>
    </xf>
    <xf numFmtId="164" fontId="14" fillId="0" borderId="0" xfId="0" applyNumberFormat="1" applyFont="1" applyAlignment="1">
      <alignment/>
    </xf>
    <xf numFmtId="164" fontId="0" fillId="0" borderId="0" xfId="0" applyNumberFormat="1" applyFont="1" applyBorder="1" applyAlignment="1">
      <alignment/>
    </xf>
    <xf numFmtId="164" fontId="15" fillId="0" borderId="0" xfId="0" applyNumberFormat="1" applyFont="1" applyAlignment="1">
      <alignment horizontal="center"/>
    </xf>
    <xf numFmtId="166" fontId="0" fillId="0" borderId="0" xfId="0" applyNumberFormat="1" applyAlignment="1">
      <alignment horizontal="center"/>
    </xf>
    <xf numFmtId="164" fontId="8" fillId="0" borderId="0" xfId="0" applyNumberFormat="1" applyFont="1" applyAlignment="1">
      <alignment horizontal="center"/>
    </xf>
    <xf numFmtId="164" fontId="10" fillId="0" borderId="0" xfId="0" applyNumberFormat="1" applyFont="1" applyAlignment="1">
      <alignment horizontal="center"/>
    </xf>
    <xf numFmtId="171" fontId="0" fillId="0" borderId="0" xfId="0" applyNumberFormat="1" applyAlignment="1">
      <alignment/>
    </xf>
    <xf numFmtId="164" fontId="0" fillId="2" borderId="0" xfId="0" applyNumberFormat="1" applyFont="1" applyFill="1" applyAlignment="1">
      <alignment/>
    </xf>
    <xf numFmtId="164" fontId="0" fillId="0" borderId="0" xfId="0" applyAlignment="1">
      <alignment horizontal="left"/>
    </xf>
    <xf numFmtId="164" fontId="16" fillId="0" borderId="0" xfId="0" applyFont="1" applyAlignment="1">
      <alignment/>
    </xf>
    <xf numFmtId="164" fontId="16" fillId="0" borderId="2" xfId="0" applyFont="1" applyBorder="1" applyAlignment="1">
      <alignment/>
    </xf>
    <xf numFmtId="164" fontId="0" fillId="0" borderId="3" xfId="0" applyBorder="1" applyAlignment="1">
      <alignment/>
    </xf>
    <xf numFmtId="164" fontId="14" fillId="0" borderId="3" xfId="0" applyFont="1" applyBorder="1" applyAlignment="1">
      <alignment/>
    </xf>
    <xf numFmtId="164" fontId="0" fillId="0" borderId="4" xfId="0" applyBorder="1" applyAlignment="1">
      <alignment horizontal="left"/>
    </xf>
    <xf numFmtId="164" fontId="14" fillId="0" borderId="0" xfId="0" applyFont="1" applyAlignment="1">
      <alignment horizontal="center" vertical="center" wrapText="1"/>
    </xf>
    <xf numFmtId="172" fontId="14" fillId="0" borderId="0" xfId="0" applyNumberFormat="1" applyFont="1" applyAlignment="1">
      <alignment horizontal="center" vertical="center" wrapText="1"/>
    </xf>
    <xf numFmtId="173" fontId="14" fillId="0" borderId="5" xfId="0" applyNumberFormat="1" applyFont="1" applyBorder="1" applyAlignment="1">
      <alignment horizontal="center" vertical="center" wrapText="1"/>
    </xf>
    <xf numFmtId="173" fontId="14" fillId="0" borderId="6" xfId="0" applyNumberFormat="1" applyFont="1" applyBorder="1" applyAlignment="1">
      <alignment horizontal="center" vertical="center" wrapText="1"/>
    </xf>
    <xf numFmtId="172" fontId="0" fillId="0" borderId="0" xfId="0" applyNumberFormat="1" applyFont="1" applyAlignment="1">
      <alignment horizontal="center" vertical="center" wrapText="1"/>
    </xf>
    <xf numFmtId="164" fontId="0" fillId="0" borderId="0" xfId="0" applyFont="1" applyAlignment="1">
      <alignment horizontal="center"/>
    </xf>
    <xf numFmtId="173" fontId="14" fillId="0" borderId="7" xfId="0" applyNumberFormat="1" applyFont="1" applyBorder="1" applyAlignment="1">
      <alignment horizontal="center" vertical="center" wrapText="1"/>
    </xf>
    <xf numFmtId="173" fontId="14" fillId="0" borderId="8" xfId="0" applyNumberFormat="1" applyFont="1" applyBorder="1" applyAlignment="1">
      <alignment horizontal="center" vertical="center" wrapText="1"/>
    </xf>
    <xf numFmtId="164" fontId="14" fillId="0" borderId="0" xfId="0" applyFont="1" applyAlignment="1">
      <alignment/>
    </xf>
    <xf numFmtId="164" fontId="14" fillId="0" borderId="0" xfId="0" applyFont="1" applyBorder="1" applyAlignment="1">
      <alignment horizontal="center"/>
    </xf>
    <xf numFmtId="164" fontId="14" fillId="0" borderId="0" xfId="0" applyFont="1" applyAlignment="1">
      <alignment horizontal="center"/>
    </xf>
    <xf numFmtId="164" fontId="5" fillId="0" borderId="0" xfId="20" applyFont="1" applyBorder="1" applyProtection="1">
      <alignment/>
      <protection/>
    </xf>
    <xf numFmtId="174" fontId="0" fillId="0" borderId="0" xfId="0" applyNumberFormat="1" applyAlignment="1">
      <alignment wrapText="1"/>
    </xf>
    <xf numFmtId="164" fontId="0" fillId="0" borderId="0" xfId="0" applyAlignment="1">
      <alignment wrapText="1"/>
    </xf>
    <xf numFmtId="174" fontId="0" fillId="0" borderId="0" xfId="0" applyNumberFormat="1" applyAlignment="1">
      <alignment/>
    </xf>
    <xf numFmtId="164" fontId="0" fillId="0" borderId="0" xfId="0" applyAlignment="1">
      <alignment/>
    </xf>
    <xf numFmtId="164" fontId="14" fillId="0" borderId="0" xfId="0" applyFont="1" applyAlignment="1">
      <alignment horizontal="left"/>
    </xf>
    <xf numFmtId="164" fontId="14" fillId="0" borderId="0" xfId="0" applyFont="1" applyAlignment="1">
      <alignment wrapText="1"/>
    </xf>
    <xf numFmtId="164" fontId="17" fillId="0" borderId="0" xfId="0" applyFont="1" applyAlignment="1">
      <alignment/>
    </xf>
    <xf numFmtId="164" fontId="14" fillId="0" borderId="0" xfId="0" applyFont="1" applyAlignment="1">
      <alignment horizontal="center" wrapText="1"/>
    </xf>
    <xf numFmtId="164" fontId="0" fillId="0" borderId="0" xfId="0" applyFont="1" applyAlignment="1">
      <alignment horizontal="center" vertical="center" wrapText="1"/>
    </xf>
    <xf numFmtId="164" fontId="18" fillId="3" borderId="0" xfId="0" applyFont="1" applyFill="1" applyAlignment="1">
      <alignment horizontal="center"/>
    </xf>
    <xf numFmtId="164" fontId="19" fillId="0" borderId="0" xfId="0" applyFont="1" applyAlignment="1">
      <alignment horizontal="left" wrapText="1"/>
    </xf>
    <xf numFmtId="164" fontId="20" fillId="0" borderId="0" xfId="0" applyFont="1" applyFill="1" applyAlignment="1">
      <alignment wrapText="1"/>
    </xf>
    <xf numFmtId="164" fontId="0" fillId="0" borderId="0" xfId="0" applyFont="1" applyAlignment="1">
      <alignment wrapText="1"/>
    </xf>
    <xf numFmtId="164" fontId="21" fillId="0" borderId="0" xfId="0" applyFont="1" applyAlignment="1">
      <alignment/>
    </xf>
    <xf numFmtId="172" fontId="0" fillId="0" borderId="0" xfId="0" applyNumberFormat="1" applyFont="1" applyAlignment="1">
      <alignment horizontal="center"/>
    </xf>
    <xf numFmtId="174" fontId="0" fillId="0" borderId="0" xfId="0" applyNumberFormat="1" applyFont="1" applyAlignment="1">
      <alignment horizontal="center" vertical="center" wrapText="1"/>
    </xf>
    <xf numFmtId="174" fontId="0" fillId="0" borderId="0" xfId="0" applyNumberFormat="1" applyFont="1" applyAlignment="1">
      <alignment horizontal="center"/>
    </xf>
    <xf numFmtId="164" fontId="0" fillId="0" borderId="0" xfId="0" applyFont="1" applyAlignment="1">
      <alignment/>
    </xf>
    <xf numFmtId="164" fontId="17" fillId="0" borderId="0" xfId="0" applyFont="1" applyAlignment="1">
      <alignment horizontal="center"/>
    </xf>
    <xf numFmtId="164" fontId="0" fillId="0" borderId="0" xfId="0" applyAlignment="1">
      <alignment horizontal="center"/>
    </xf>
    <xf numFmtId="164" fontId="22" fillId="0" borderId="0" xfId="0" applyNumberFormat="1" applyFont="1" applyAlignment="1">
      <alignment/>
    </xf>
    <xf numFmtId="176" fontId="22" fillId="0" borderId="0" xfId="0" applyNumberFormat="1" applyFont="1" applyAlignment="1">
      <alignment horizontal="center" wrapText="1"/>
    </xf>
    <xf numFmtId="164" fontId="22" fillId="0" borderId="0" xfId="0" applyNumberFormat="1" applyFont="1" applyAlignment="1">
      <alignment horizontal="center"/>
    </xf>
    <xf numFmtId="176" fontId="22" fillId="0" borderId="0" xfId="0" applyNumberFormat="1" applyFont="1" applyAlignment="1">
      <alignment horizontal="center"/>
    </xf>
    <xf numFmtId="176" fontId="0" fillId="0" borderId="0" xfId="0" applyNumberFormat="1" applyAlignment="1">
      <alignment horizontal="center" wrapText="1"/>
    </xf>
    <xf numFmtId="176" fontId="0" fillId="0" borderId="0" xfId="0" applyNumberFormat="1" applyAlignment="1">
      <alignment horizontal="center"/>
    </xf>
    <xf numFmtId="176" fontId="5" fillId="0" borderId="0" xfId="20" applyNumberFormat="1" applyFont="1" applyFill="1" applyBorder="1" applyAlignment="1" applyProtection="1">
      <alignment horizontal="center"/>
      <protection/>
    </xf>
  </cellXfs>
  <cellStyles count="11">
    <cellStyle name="Normal" xfId="0"/>
    <cellStyle name="Comma" xfId="15"/>
    <cellStyle name="Comma [0]" xfId="16"/>
    <cellStyle name="Currency" xfId="17"/>
    <cellStyle name="Currency [0]" xfId="18"/>
    <cellStyle name="Percent" xfId="19"/>
    <cellStyle name="Hyperlink" xfId="20"/>
    <cellStyle name="Currency" xfId="21"/>
    <cellStyle name="Graphics" xfId="22"/>
    <cellStyle name="Hyperlink" xfId="23"/>
    <cellStyle name="Normal_Book1"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6</xdr:col>
      <xdr:colOff>1047750</xdr:colOff>
      <xdr:row>2</xdr:row>
      <xdr:rowOff>47625</xdr:rowOff>
    </xdr:to>
    <xdr:sp>
      <xdr:nvSpPr>
        <xdr:cNvPr id="1" name="Text 1"/>
        <xdr:cNvSpPr>
          <a:spLocks/>
        </xdr:cNvSpPr>
      </xdr:nvSpPr>
      <xdr:spPr>
        <a:xfrm>
          <a:off x="133350" y="104775"/>
          <a:ext cx="13134975" cy="304800"/>
        </a:xfrm>
        <a:custGeom>
          <a:pathLst/>
        </a:cu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solidFill>
                <a:srgbClr val="FF0000"/>
              </a:solidFill>
            </a:rPr>
            <a:t>This Bill of Materials is for an Mendel M4 standard RepRap printer, with one pinch-wheel extruder.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26</xdr:row>
      <xdr:rowOff>104775</xdr:rowOff>
    </xdr:from>
    <xdr:to>
      <xdr:col>7</xdr:col>
      <xdr:colOff>1028700</xdr:colOff>
      <xdr:row>57</xdr:row>
      <xdr:rowOff>133350</xdr:rowOff>
    </xdr:to>
    <xdr:pic>
      <xdr:nvPicPr>
        <xdr:cNvPr id="1" name="Picture 8"/>
        <xdr:cNvPicPr preferRelativeResize="1">
          <a:picLocks noChangeAspect="1"/>
        </xdr:cNvPicPr>
      </xdr:nvPicPr>
      <xdr:blipFill>
        <a:blip r:embed="rId1"/>
        <a:stretch>
          <a:fillRect/>
        </a:stretch>
      </xdr:blipFill>
      <xdr:spPr>
        <a:xfrm>
          <a:off x="76200" y="4591050"/>
          <a:ext cx="7010400" cy="56388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57150</xdr:rowOff>
    </xdr:from>
    <xdr:to>
      <xdr:col>11</xdr:col>
      <xdr:colOff>314325</xdr:colOff>
      <xdr:row>21</xdr:row>
      <xdr:rowOff>19050</xdr:rowOff>
    </xdr:to>
    <xdr:sp>
      <xdr:nvSpPr>
        <xdr:cNvPr id="1" name="Text 8"/>
        <xdr:cNvSpPr>
          <a:spLocks/>
        </xdr:cNvSpPr>
      </xdr:nvSpPr>
      <xdr:spPr>
        <a:xfrm>
          <a:off x="133350" y="57150"/>
          <a:ext cx="7724775" cy="3762375"/>
        </a:xfrm>
        <a:custGeom>
          <a:pathLst/>
        </a:cu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solidFill>
                <a:srgbClr val="FF0000"/>
              </a:solidFill>
            </a:rPr>
            <a:t>BAR &amp; JIG LENGTHS
</a:t>
          </a:r>
          <a:r>
            <a:rPr lang="en-US" cap="none" sz="1000" b="0" i="0" u="none" baseline="0">
              <a:solidFill>
                <a:srgbClr val="000000"/>
              </a:solidFill>
            </a:rPr>
            <a:t>
</a:t>
          </a:r>
          <a:r>
            <a:rPr lang="en-US" cap="none" sz="1000" b="1" i="0" u="none" baseline="0">
              <a:solidFill>
                <a:srgbClr val="000000"/>
              </a:solidFill>
            </a:rPr>
            <a:t>Bar/Stud Accuracy:
</a:t>
          </a:r>
          <a:r>
            <a:rPr lang="en-US" cap="none" sz="1000" b="0" i="0" u="none" baseline="0">
              <a:solidFill>
                <a:srgbClr val="000000"/>
              </a:solidFill>
            </a:rPr>
            <a:t>
Bars should be cut to ±1.0 mm. Jigs (prefixed with a J) should be used to cut long and filed down to an accuracy of  ~ ± 0.2 mm. Jigs should then be used to set consistent distance. (Tirangular sides in the design are equilateral).
</a:t>
          </a:r>
          <a:r>
            <a:rPr lang="en-US" cap="none" sz="1000" b="1" i="0" u="none" baseline="0">
              <a:solidFill>
                <a:srgbClr val="000000"/>
              </a:solidFill>
            </a:rPr>
            <a:t>Bar/Stud Jigs:
</a:t>
          </a:r>
          <a:r>
            <a:rPr lang="en-US" cap="none" sz="1000" b="0" i="0" u="none" baseline="0">
              <a:solidFill>
                <a:srgbClr val="000000"/>
              </a:solidFill>
            </a:rPr>
            <a:t>
Prefixed here with a J. A second, longer length can be taped to the critical length, extending over both ends (as illustrated in the 'Assembly notes' page. This extension can be used as a location on surfaces to ensure perpendiculartity.
</a:t>
          </a:r>
          <a:r>
            <a:rPr lang="en-US" cap="none" sz="1000" b="1" i="0" u="none" baseline="0">
              <a:solidFill>
                <a:srgbClr val="000000"/>
              </a:solidFill>
            </a:rPr>
            <a:t>
Bar/Stud Materials:
</a:t>
          </a:r>
          <a:r>
            <a:rPr lang="en-US" cap="none" sz="1000" b="0" i="0" u="none" baseline="0">
              <a:solidFill>
                <a:srgbClr val="000000"/>
              </a:solidFill>
            </a:rPr>
            <a:t>
Generally you can survive on BZP fine.
BZP is better over mild as the rust management's a pain.
A2 will feel nicer and be straighter of course, but is more expensive.
The premium bearing materials are silver steel ground bars. Unfortunately, they are only ubiquitous in lengths of 300mm or 333mm. So you can get these in for the Z, but not the X or Y.
</a:t>
          </a:r>
        </a:p>
      </xdr:txBody>
    </xdr:sp>
    <xdr:clientData/>
  </xdr:twoCellAnchor>
  <xdr:twoCellAnchor>
    <xdr:from>
      <xdr:col>0</xdr:col>
      <xdr:colOff>266700</xdr:colOff>
      <xdr:row>14</xdr:row>
      <xdr:rowOff>123825</xdr:rowOff>
    </xdr:from>
    <xdr:to>
      <xdr:col>0</xdr:col>
      <xdr:colOff>352425</xdr:colOff>
      <xdr:row>15</xdr:row>
      <xdr:rowOff>142875</xdr:rowOff>
    </xdr:to>
    <xdr:sp>
      <xdr:nvSpPr>
        <xdr:cNvPr id="2" name="Text 2"/>
        <xdr:cNvSpPr>
          <a:spLocks/>
        </xdr:cNvSpPr>
      </xdr:nvSpPr>
      <xdr:spPr>
        <a:xfrm>
          <a:off x="266700" y="2657475"/>
          <a:ext cx="85725" cy="200025"/>
        </a:xfrm>
        <a:custGeom>
          <a:pathLst/>
        </a:custGeom>
        <a:noFill/>
        <a:ln w="9525" cmpd="sng">
          <a:noFill/>
        </a:ln>
      </xdr:spPr>
      <xdr:txBody>
        <a:bodyPr vertOverflow="clip" wrap="square" lIns="91440" tIns="45720" rIns="91440" bIns="45720"/>
        <a:p>
          <a:pPr algn="l">
            <a:defRPr/>
          </a:pPr>
          <a:r>
            <a:rPr lang="en-US" cap="none" u="none" baseline="0">
              <a:latin typeface="Arial2"/>
              <a:ea typeface="Arial2"/>
              <a:cs typeface="Arial2"/>
            </a:rPr>
            <a:t/>
          </a:r>
        </a:p>
      </xdr:txBody>
    </xdr:sp>
    <xdr:clientData/>
  </xdr:twoCellAnchor>
  <xdr:twoCellAnchor>
    <xdr:from>
      <xdr:col>0</xdr:col>
      <xdr:colOff>123825</xdr:colOff>
      <xdr:row>23</xdr:row>
      <xdr:rowOff>104775</xdr:rowOff>
    </xdr:from>
    <xdr:to>
      <xdr:col>11</xdr:col>
      <xdr:colOff>314325</xdr:colOff>
      <xdr:row>28</xdr:row>
      <xdr:rowOff>152400</xdr:rowOff>
    </xdr:to>
    <xdr:sp>
      <xdr:nvSpPr>
        <xdr:cNvPr id="3" name="Text 3"/>
        <xdr:cNvSpPr>
          <a:spLocks/>
        </xdr:cNvSpPr>
      </xdr:nvSpPr>
      <xdr:spPr>
        <a:xfrm>
          <a:off x="123825" y="4267200"/>
          <a:ext cx="7734300" cy="952500"/>
        </a:xfrm>
        <a:custGeom>
          <a:pathLst/>
        </a:cu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solidFill>
                <a:srgbClr val="FF0000"/>
              </a:solidFill>
            </a:rPr>
            <a:t>INSPECTION DISTANCES FOR SQUARING (PERFECT MODEL)
</a:t>
          </a:r>
          <a:r>
            <a:rPr lang="en-US" cap="none" sz="1000" b="0" i="0" u="none" baseline="0">
              <a:solidFill>
                <a:srgbClr val="000000"/>
              </a:solidFill>
            </a:rPr>
            <a:t>
Using a tape measure/rule.
Test perpendicularity of z-bars by placing the assembly on flat surface and using a plumb line.</a:t>
          </a:r>
        </a:p>
      </xdr:txBody>
    </xdr:sp>
    <xdr:clientData/>
  </xdr:twoCellAnchor>
  <xdr:twoCellAnchor>
    <xdr:from>
      <xdr:col>0</xdr:col>
      <xdr:colOff>123825</xdr:colOff>
      <xdr:row>30</xdr:row>
      <xdr:rowOff>38100</xdr:rowOff>
    </xdr:from>
    <xdr:to>
      <xdr:col>11</xdr:col>
      <xdr:colOff>314325</xdr:colOff>
      <xdr:row>44</xdr:row>
      <xdr:rowOff>142875</xdr:rowOff>
    </xdr:to>
    <xdr:sp>
      <xdr:nvSpPr>
        <xdr:cNvPr id="4" name="Text 6"/>
        <xdr:cNvSpPr>
          <a:spLocks/>
        </xdr:cNvSpPr>
      </xdr:nvSpPr>
      <xdr:spPr>
        <a:xfrm>
          <a:off x="123825" y="5467350"/>
          <a:ext cx="7734300" cy="2638425"/>
        </a:xfrm>
        <a:custGeom>
          <a:pathLst/>
        </a:cu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solidFill>
                <a:srgbClr val="FF0000"/>
              </a:solidFill>
            </a:rPr>
            <a:t>BELT SPECIFICATIONS
</a:t>
          </a:r>
          <a:r>
            <a:rPr lang="en-US" cap="none" sz="1000" b="0" i="1" u="none" baseline="0">
              <a:solidFill>
                <a:srgbClr val="000000"/>
              </a:solidFill>
            </a:rPr>
            <a:t>
Make sure you get CONTI SYNCHROFLEX tooth profile, or an equivalent which allows anough room for chunky teeth. For example, HTD (round profile, does not allow enough room for teeth on a tight diameter).
</a:t>
          </a:r>
          <a:r>
            <a:rPr lang="en-US" cap="none" sz="1000" b="0" i="0" u="none" baseline="0">
              <a:solidFill>
                <a:srgbClr val="000000"/>
              </a:solidFill>
            </a:rPr>
            <a:t>
* allows for extra 5mm to be gripped by needle nose pliers for tightening during clamping
** length from centre of belt width, assuming a 2mm wide belt
*** range can slide higher by fastneing the z-motor base and tensioner assembly away from the leadscrew base.
</a:t>
          </a:r>
          <a:r>
            <a:rPr lang="en-US" cap="none" sz="1000" b="1" i="0" u="none" baseline="0">
              <a:solidFill>
                <a:srgbClr val="000000"/>
              </a:solidFill>
            </a:rPr>
            <a:t>
</a:t>
          </a:r>
          <a:r>
            <a:rPr lang="en-US" cap="none" sz="1000" b="0" i="0" u="none" baseline="0">
              <a:solidFill>
                <a:srgbClr val="000000"/>
              </a:solidFill>
            </a:rPr>
            <a:t>RepRap attempts to print its own parts wherever possible. This includes toothed drive pulleys. 5 mm pitch (or imperial equivalent XL pitch, 0.2") belts have been investigated becasue at the time of research a 5 mm pitch was the most achievable to print.
Belt widths need to be cut down to 5mm. This can be achieved using the belt splitter jig.
Note that by buying a thick belt (10mm, say, or 16), you can get several axes from one belt using the splitter.  The Z belt needs to be within the range specified, as it's a loop.  But the X and Y belts can be cut to length.  The splitter is adjustable, and can, with care, be used to remove the last 1 mm from a standard 16 mm belt.
</a:t>
          </a:r>
        </a:p>
      </xdr:txBody>
    </xdr:sp>
    <xdr:clientData/>
  </xdr:twoCellAnchor>
  <xdr:twoCellAnchor>
    <xdr:from>
      <xdr:col>0</xdr:col>
      <xdr:colOff>123825</xdr:colOff>
      <xdr:row>46</xdr:row>
      <xdr:rowOff>76200</xdr:rowOff>
    </xdr:from>
    <xdr:to>
      <xdr:col>11</xdr:col>
      <xdr:colOff>314325</xdr:colOff>
      <xdr:row>60</xdr:row>
      <xdr:rowOff>9525</xdr:rowOff>
    </xdr:to>
    <xdr:sp>
      <xdr:nvSpPr>
        <xdr:cNvPr id="5" name="Text 6"/>
        <xdr:cNvSpPr>
          <a:spLocks/>
        </xdr:cNvSpPr>
      </xdr:nvSpPr>
      <xdr:spPr>
        <a:xfrm>
          <a:off x="123825" y="8401050"/>
          <a:ext cx="7734300" cy="2466975"/>
        </a:xfrm>
        <a:custGeom>
          <a:pathLst/>
        </a:cu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000" b="1" i="0" u="none" baseline="0">
              <a:solidFill>
                <a:srgbClr val="FF0000"/>
              </a:solidFill>
            </a:rPr>
            <a:t>FASTENERS
</a:t>
          </a:r>
          <a:r>
            <a:rPr lang="en-US" cap="none" sz="1000" b="0" i="1" u="none" baseline="0">
              <a:solidFill>
                <a:srgbClr val="000000"/>
              </a:solidFill>
            </a:rPr>
            <a:t>
</a:t>
          </a:r>
          <a:r>
            <a:rPr lang="en-US" cap="none" sz="1000" b="0" i="0" u="none" baseline="0">
              <a:solidFill>
                <a:srgbClr val="000000"/>
              </a:solidFill>
            </a:rPr>
            <a:t>Although Mendel uses 3 types of bolt, it does use 5 types of nut.  To save some work, and maybe some expense, you can use plain M3, M4 and M8 nuts without having to buy nyloc versions.
Nyloc nuts have a distinct disadvantage, in that they can only be used once, so as soon as you loosen a nyloc nut, its effect of securing something is lost.
To get away from nyloc simply apply a thread locking compound to the last few threads of where it will be “locked” into place.
</a:t>
          </a:r>
          <a:r>
            <a:rPr lang="en-US" cap="none" sz="1000" b="1" i="0" u="none" baseline="0">
              <a:solidFill>
                <a:srgbClr val="000000"/>
              </a:solidFill>
            </a:rPr>
            <a:t>Fixing mistakes
</a:t>
          </a:r>
          <a:r>
            <a:rPr lang="en-US" cap="none" sz="1000" b="0" i="0" u="none" baseline="0">
              <a:solidFill>
                <a:srgbClr val="000000"/>
              </a:solidFill>
            </a:rPr>
            <a:t>
Fixing mistakes when using thread lockers can be tricky as they tend to set quickly, ie less than 2 minutes, if however you want to change some thing, you can break the locking compound by either, applying excessive torque, or by applying lots of heat.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k.rs-online.com/web/search/searchBrowseAction.html?method=getProduct&amp;R=0770406" TargetMode="External" /><Relationship Id="rId2" Type="http://schemas.openxmlformats.org/officeDocument/2006/relationships/hyperlink" Target="http://uk.rs-online.com/web/search/searchBrowseAction.html?method=getProduct&amp;R=6190036" TargetMode="External" /><Relationship Id="rId3" Type="http://schemas.openxmlformats.org/officeDocument/2006/relationships/hyperlink" Target="http://www.thebigbearingstore.com/servlet/the-1031/608-dsh-2RS-608-dsh-ZZ-Radial-Ball/Detail" TargetMode="External" /><Relationship Id="rId4" Type="http://schemas.openxmlformats.org/officeDocument/2006/relationships/hyperlink" Target="http://uk.rs-online.com/web/search/searchBrowseAction.html?method=getProduct&amp;R=6189890" TargetMode="External" /><Relationship Id="rId5" Type="http://schemas.openxmlformats.org/officeDocument/2006/relationships/hyperlink" Target="http://www.thebigbearingstore.com/servlet/the-1034/624-dsh-2RS-624-dsh-ZZ-Radial-Ball/Detail" TargetMode="External" /><Relationship Id="rId6" Type="http://schemas.openxmlformats.org/officeDocument/2006/relationships/hyperlink" Target="http://objects.reprap.org/wiki/Mendel_extruder" TargetMode="External" /><Relationship Id="rId7" Type="http://schemas.openxmlformats.org/officeDocument/2006/relationships/hyperlink" Target="http://objects.reprap.org/wiki/Mendel_extruder" TargetMode="External" /><Relationship Id="rId8" Type="http://schemas.openxmlformats.org/officeDocument/2006/relationships/hyperlink" Target="http://objects.reprap.org/wiki/Mendel_extruder" TargetMode="External" /><Relationship Id="rId9" Type="http://schemas.openxmlformats.org/officeDocument/2006/relationships/hyperlink" Target="http://objects.reprap.org/wiki/Mendel_extruder" TargetMode="External" /><Relationship Id="rId10" Type="http://schemas.openxmlformats.org/officeDocument/2006/relationships/hyperlink" Target="http://uk.rs-online.com/web/search/searchBrowseAction.html?method=getProduct&amp;R=4838196" TargetMode="External" /><Relationship Id="rId11" Type="http://schemas.openxmlformats.org/officeDocument/2006/relationships/hyperlink" Target="http://uk.rs-online.com/web/search/searchBrowseAction.html?method=getProduct&amp;R=0560293" TargetMode="External" /><Relationship Id="rId12" Type="http://schemas.openxmlformats.org/officeDocument/2006/relationships/hyperlink" Target="http://uk.rs-online.com/web/search/searchBrowseAction.html?method=getProduct&amp;R=0524281" TargetMode="External" /><Relationship Id="rId13" Type="http://schemas.openxmlformats.org/officeDocument/2006/relationships/hyperlink" Target="http://uk.rs-online.com/web/search/searchBrowseAction.html?method=getProduct&amp;R=0560338" TargetMode="External" /><Relationship Id="rId14" Type="http://schemas.openxmlformats.org/officeDocument/2006/relationships/hyperlink" Target="http://uk.rs-online.com/web/search/searchBrowseAction.html?method=getProduct&amp;R=0525896" TargetMode="External" /><Relationship Id="rId15" Type="http://schemas.openxmlformats.org/officeDocument/2006/relationships/hyperlink" Target="http://uk.rs-online.com/web/search/searchBrowseAction.html?method=getProduct&amp;R=0524304" TargetMode="External" /><Relationship Id="rId16" Type="http://schemas.openxmlformats.org/officeDocument/2006/relationships/hyperlink" Target="http://uk.rs-online.com/web/search/searchBrowseAction.html?method=getProduct&amp;R=0525925" TargetMode="External" /><Relationship Id="rId17" Type="http://schemas.openxmlformats.org/officeDocument/2006/relationships/hyperlink" Target="http://uk.rs-online.com/web/search/searchBrowseAction.html?method=getProduct&amp;R=4838225" TargetMode="External" /><Relationship Id="rId18" Type="http://schemas.openxmlformats.org/officeDocument/2006/relationships/hyperlink" Target="http://uk.rs-online.com/web/search/searchBrowseAction.html?method=getProduct&amp;R=4838253" TargetMode="External" /><Relationship Id="rId19" Type="http://schemas.openxmlformats.org/officeDocument/2006/relationships/hyperlink" Target="http://uk.rs-online.com/web/search/searchBrowseAction.html?method=getProduct&amp;R=6667753" TargetMode="External" /><Relationship Id="rId20" Type="http://schemas.openxmlformats.org/officeDocument/2006/relationships/hyperlink" Target="http://uk.rs-online.com/web/search/searchBrowseAction.html?method=getProduct&amp;R=0527612" TargetMode="External" /><Relationship Id="rId21" Type="http://schemas.openxmlformats.org/officeDocument/2006/relationships/hyperlink" Target="http://uk.rs-online.com/web/search/searchBrowseAction.html?method=getProduct&amp;R=0527634" TargetMode="External" /><Relationship Id="rId22" Type="http://schemas.openxmlformats.org/officeDocument/2006/relationships/hyperlink" Target="http://objects.reprap.org/wiki/Mendel_Stepping_Motors" TargetMode="External" /><Relationship Id="rId23" Type="http://schemas.openxmlformats.org/officeDocument/2006/relationships/hyperlink" Target="http://www.interinar.com/vexta-px243m-01aa.html" TargetMode="External" /><Relationship Id="rId24" Type="http://schemas.openxmlformats.org/officeDocument/2006/relationships/hyperlink" Target="http://objects.reprap.org/wiki/Mendel_materials_procurement" TargetMode="External" /><Relationship Id="rId25" Type="http://schemas.openxmlformats.org/officeDocument/2006/relationships/hyperlink" Target="http://objects.reprap.org/wiki/Mendel_materials_procurement" TargetMode="External" /><Relationship Id="rId26" Type="http://schemas.openxmlformats.org/officeDocument/2006/relationships/hyperlink" Target="http://objects.reprap.org/wiki/Mendel_materials_procurement" TargetMode="External" /><Relationship Id="rId27" Type="http://schemas.openxmlformats.org/officeDocument/2006/relationships/hyperlink" Target="http://uk.rs-online.com/web/search/searchBrowseAction.html?method=getProduct&amp;R=0530337" TargetMode="External" /><Relationship Id="rId28" Type="http://schemas.openxmlformats.org/officeDocument/2006/relationships/hyperlink" Target="http://www.acehardwareoutlet.com/(pjtz0az1xgjidrrj0j3b2155)/productdetails.aspx?sku=2147011849&amp;source=GoogleBase" TargetMode="External" /><Relationship Id="rId29"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k.rs-online.com/web/search/searchBrowseAction.html?method=getProduct&amp;R=4745886" TargetMode="External" /><Relationship Id="rId2" Type="http://schemas.openxmlformats.org/officeDocument/2006/relationships/hyperlink" Target="http://uk.rs-online.com/web/search/searchBrowseAction.html?method=getProduct&amp;R=4746328"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orbitalfasteners.co.uk/" TargetMode="External" /><Relationship Id="rId2" Type="http://schemas.openxmlformats.org/officeDocument/2006/relationships/hyperlink" Target="http://www.motioncontrolproducts.co.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orbitalfasteners.co.uk/details/Socket-Cap-Screw,-M3x20-High-Tensile-Plated-3531.html" TargetMode="External" /><Relationship Id="rId2" Type="http://schemas.openxmlformats.org/officeDocument/2006/relationships/hyperlink" Target="http://www.orbitalfasteners.co.uk/details/M3x20-Socket-Cap-Screw-Stainless-Steel-A2-(304)-2516.html" TargetMode="External" /><Relationship Id="rId3" Type="http://schemas.openxmlformats.org/officeDocument/2006/relationships/hyperlink" Target="http://www.orbitalfasteners.co.uk/details/M3x20-Socket-Cap-Screw-Stainless-Steel-A2-(304)-2516.html" TargetMode="External" /><Relationship Id="rId4" Type="http://schemas.openxmlformats.org/officeDocument/2006/relationships/hyperlink" Target="http://www.orbitalfasteners.co.uk/details/M3-Mild-Steel-Full-Nuts-Bright-Zinc-Plated-1708.html" TargetMode="External" /><Relationship Id="rId5" Type="http://schemas.openxmlformats.org/officeDocument/2006/relationships/hyperlink" Target="http://www.orbitalfasteners.co.uk/details/M3-Full-Nuts,-Stainless-Steel-A2-(304)-2749.html" TargetMode="External" /><Relationship Id="rId6" Type="http://schemas.openxmlformats.org/officeDocument/2006/relationships/hyperlink" Target="http://www.orbitalfasteners.co.uk/details/M3-Mild-Steel-Full-Nuts-Bright-Zinc-Plated-1708.html" TargetMode="External" /><Relationship Id="rId7" Type="http://schemas.openxmlformats.org/officeDocument/2006/relationships/hyperlink" Target="http://www.orbitalfasteners.co.uk/details/M3-Nyloc-Nut-Mild-Steel-Bright-Zinc-Plated-1717.html" TargetMode="External" /><Relationship Id="rId8" Type="http://schemas.openxmlformats.org/officeDocument/2006/relationships/hyperlink" Target="http://www.orbitalfasteners.co.uk/details/M3-Nyloc-Nuts,-Stainless-Steel-A2-(304)-2757.html" TargetMode="External" /><Relationship Id="rId9" Type="http://schemas.openxmlformats.org/officeDocument/2006/relationships/hyperlink" Target="http://www.orbitalfasteners.co.uk/details/M3-Nyloc-Nut-Mild-Steel-Bright-Zinc-Plated-1717.html" TargetMode="External" /><Relationship Id="rId10" Type="http://schemas.openxmlformats.org/officeDocument/2006/relationships/hyperlink" Target="http://www.orbitalfasteners.co.uk/details/M3-Mild-Steel-Form-A-Flat-Washer-Bright-Zinc-Plated-1629.html" TargetMode="External" /><Relationship Id="rId11" Type="http://schemas.openxmlformats.org/officeDocument/2006/relationships/hyperlink" Target="http://www.orbitalfasteners.co.uk/details/M3-Form-A-Flat-Washer-Stainless-Steel-A2-(304)-2765.html" TargetMode="External" /><Relationship Id="rId12" Type="http://schemas.openxmlformats.org/officeDocument/2006/relationships/hyperlink" Target="http://www.orbitalfasteners.co.uk/details/M3-Form-A-Flat-Washer-Stainless-Steel-A2-(304)-2765.html" TargetMode="External" /><Relationship Id="rId13" Type="http://schemas.openxmlformats.org/officeDocument/2006/relationships/hyperlink" Target="http://www.orbitalfasteners.co.uk/details/M4-Mild-Steel-Full-Nuts-Bright-Zinc-Plated-1709.html" TargetMode="External" /><Relationship Id="rId14" Type="http://schemas.openxmlformats.org/officeDocument/2006/relationships/hyperlink" Target="http://www.orbitalfasteners.co.uk/details/M4-Full-Nuts,-Stainless-Steel-A2-(304)-2750.html" TargetMode="External" /><Relationship Id="rId15" Type="http://schemas.openxmlformats.org/officeDocument/2006/relationships/hyperlink" Target="http://www.orbitalfasteners.co.uk/details/M4-Mild-Steel-Full-Nuts-Bright-Zinc-Plated-1709.html" TargetMode="External" /><Relationship Id="rId16" Type="http://schemas.openxmlformats.org/officeDocument/2006/relationships/hyperlink" Target="http://www.orbitalfasteners.co.uk/details/M4-Nyloc-Nut-Mild-Steel-Bright-Zinc-Plated-1718.html" TargetMode="External" /><Relationship Id="rId17" Type="http://schemas.openxmlformats.org/officeDocument/2006/relationships/hyperlink" Target="http://www.orbitalfasteners.co.uk/details/M4-Nyloc-Nuts,-Stainless-Steel--A2-(304)-2758.html" TargetMode="External" /><Relationship Id="rId18" Type="http://schemas.openxmlformats.org/officeDocument/2006/relationships/hyperlink" Target="http://www.orbitalfasteners.co.uk/details/M4-Nyloc-Nut-Mild-Steel-Bright-Zinc-Plated-1718.html" TargetMode="External" /><Relationship Id="rId19" Type="http://schemas.openxmlformats.org/officeDocument/2006/relationships/hyperlink" Target="http://www.orbitalfasteners.co.uk/details/M4-Mild-Steel-Form-A-Flat-Washer-Bright-Zinc-Plated-1630.html" TargetMode="External" /><Relationship Id="rId20" Type="http://schemas.openxmlformats.org/officeDocument/2006/relationships/hyperlink" Target="http://www.orbitalfasteners.co.uk/details/M4-Form-A-Flat-Washer,-Stainless-Steel-A2-(304)-2766.html" TargetMode="External" /><Relationship Id="rId21" Type="http://schemas.openxmlformats.org/officeDocument/2006/relationships/hyperlink" Target="http://www.orbitalfasteners.co.uk/details/M4-Form-A-Flat-Washer,-Stainless-Steel-A2-(304)-2766.html" TargetMode="External" /><Relationship Id="rId22" Type="http://schemas.openxmlformats.org/officeDocument/2006/relationships/hyperlink" Target="http://www.orbitalfasteners.co.uk/details/Socket-Cap-Screw,-M4x16-High-Tensile-Plated-3534.html" TargetMode="External" /><Relationship Id="rId23" Type="http://schemas.openxmlformats.org/officeDocument/2006/relationships/hyperlink" Target="http://www.orbitalfasteners.co.uk/details/M4x16-Socket-Cap-Screw,-Stainless-Steel-A2-(304)-2521.html" TargetMode="External" /><Relationship Id="rId24" Type="http://schemas.openxmlformats.org/officeDocument/2006/relationships/hyperlink" Target="http://www.orbitalfasteners.co.uk/details/Socket-Cap-Screw,-M4x16-High-Tensile-Plated-3534.html" TargetMode="External" /><Relationship Id="rId25" Type="http://schemas.openxmlformats.org/officeDocument/2006/relationships/hyperlink" Target="http://www.orbitalfasteners.co.uk/details/M5-x-20-x-1.40mm-Penny-Washer-Mild-Steel-Bright-Zinc-Plated-3950.html" TargetMode="External" /><Relationship Id="rId26" Type="http://schemas.openxmlformats.org/officeDocument/2006/relationships/hyperlink" Target="http://www.orbitalfasteners.co.uk/details/M5-x-20-x-1.40mm-Penny-Washer-Mild-Steel-Bright-Zinc-Plated-3950.html" TargetMode="External" /><Relationship Id="rId27" Type="http://schemas.openxmlformats.org/officeDocument/2006/relationships/hyperlink" Target="http://www.orbitalfasteners.co.uk/details/M8-Mild-Steel-Full-Nuts-Bright-Zinc-Plated-1712.html" TargetMode="External" /><Relationship Id="rId28" Type="http://schemas.openxmlformats.org/officeDocument/2006/relationships/hyperlink" Target="http://www.orbitalfasteners.co.uk/details/M8-Full-Nuts,-Stainless-Steel-A2-(304)-2753.html" TargetMode="External" /><Relationship Id="rId29" Type="http://schemas.openxmlformats.org/officeDocument/2006/relationships/hyperlink" Target="http://www.orbitalfasteners.co.uk/details/M8-Mild-Steel-Full-Nuts-Bright-Zinc-Plated-1712.html" TargetMode="External" /><Relationship Id="rId30" Type="http://schemas.openxmlformats.org/officeDocument/2006/relationships/hyperlink" Target="http://www.orbitalfasteners.co.uk/details/M8-Mild-Steel-Form-A-Flat-Washer-Bright-Zinc-Plated-1633.html" TargetMode="External" /><Relationship Id="rId31" Type="http://schemas.openxmlformats.org/officeDocument/2006/relationships/hyperlink" Target="http://www.orbitalfasteners.co.uk/details/M8-Form-A-Flat-Washer,-Stainless-Steel-A2-(304)-2769.html" TargetMode="External" /><Relationship Id="rId32" Type="http://schemas.openxmlformats.org/officeDocument/2006/relationships/hyperlink" Target="http://www.orbitalfasteners.co.uk/details/M8-Mild-Steel-Form-A-Flat-Washer-Bright-Zinc-Plated-1633.html" TargetMode="External" /><Relationship Id="rId33" Type="http://schemas.openxmlformats.org/officeDocument/2006/relationships/hyperlink" Target="http://www.orbitalfasteners.co.uk/details/M4x40-Socket-Cap-Screw,-H-T-Grade-12.9-Self-Colour-2111.html" TargetMode="External" /><Relationship Id="rId34" Type="http://schemas.openxmlformats.org/officeDocument/2006/relationships/hyperlink" Target="http://www.orbitalfasteners.co.uk/details/M4x40-Socket-Cap-Screw,-H-T-Grade-12.9-Self-Colour-2111.html" TargetMode="External" /><Relationship Id="rId35" Type="http://schemas.openxmlformats.org/officeDocument/2006/relationships/hyperlink" Target="http://www.orbitalfasteners.co.uk/details/M4x40-Socket-Cap-Screw,-H-T-Grade-12.9-Self-Colour-2111.html"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parts.reprap.org/part/component/.100+breakaway+header+%28right-angle%29" TargetMode="External" /><Relationship Id="rId2" Type="http://schemas.openxmlformats.org/officeDocument/2006/relationships/hyperlink" Target="http://parts.reprap.org/type/component" TargetMode="External" /><Relationship Id="rId3" Type="http://schemas.openxmlformats.org/officeDocument/2006/relationships/hyperlink" Target="http://parts.reprap.org/supplier/Mouser" TargetMode="External" /><Relationship Id="rId4" Type="http://schemas.openxmlformats.org/officeDocument/2006/relationships/hyperlink" Target="http://www.mouser.com/search/ProductDetail.aspx?R=571-9-146304-0" TargetMode="External" /><Relationship Id="rId5" Type="http://schemas.openxmlformats.org/officeDocument/2006/relationships/hyperlink" Target="http://parts.reprap.org/part/component/1.8k+ohm+resistor+1206" TargetMode="External" /><Relationship Id="rId6" Type="http://schemas.openxmlformats.org/officeDocument/2006/relationships/hyperlink" Target="http://parts.reprap.org/type/component" TargetMode="External" /><Relationship Id="rId7" Type="http://schemas.openxmlformats.org/officeDocument/2006/relationships/hyperlink" Target="http://parts.reprap.org/supplier/Mouser" TargetMode="External" /><Relationship Id="rId8" Type="http://schemas.openxmlformats.org/officeDocument/2006/relationships/hyperlink" Target="http://www.mouser.com/search/ProductDetail.aspx?R=263-1.8K-RC" TargetMode="External" /><Relationship Id="rId9" Type="http://schemas.openxmlformats.org/officeDocument/2006/relationships/hyperlink" Target="http://parts.reprap.org/part/component/10+pin+female+header" TargetMode="External" /><Relationship Id="rId10" Type="http://schemas.openxmlformats.org/officeDocument/2006/relationships/hyperlink" Target="http://parts.reprap.org/type/component" TargetMode="External" /><Relationship Id="rId11" Type="http://schemas.openxmlformats.org/officeDocument/2006/relationships/hyperlink" Target="http://parts.reprap.org/supplier/Mouser" TargetMode="External" /><Relationship Id="rId12" Type="http://schemas.openxmlformats.org/officeDocument/2006/relationships/hyperlink" Target="http://www.digikey.com/scripts/DkSearch/dksus.dll?Detail?name=S7008-ND" TargetMode="External" /><Relationship Id="rId13" Type="http://schemas.openxmlformats.org/officeDocument/2006/relationships/hyperlink" Target="http://parts.reprap.org/part/component/10+pin+IDC+header" TargetMode="External" /><Relationship Id="rId14" Type="http://schemas.openxmlformats.org/officeDocument/2006/relationships/hyperlink" Target="http://parts.reprap.org/type/component" TargetMode="External" /><Relationship Id="rId15" Type="http://schemas.openxmlformats.org/officeDocument/2006/relationships/hyperlink" Target="http://parts.reprap.org/supplier/Mouser" TargetMode="External" /><Relationship Id="rId16" Type="http://schemas.openxmlformats.org/officeDocument/2006/relationships/hyperlink" Target="http://www.mouser.com/search/ProductDetail.aspx?R=649-75869-101LF" TargetMode="External" /><Relationship Id="rId17" Type="http://schemas.openxmlformats.org/officeDocument/2006/relationships/hyperlink" Target="http://parts.reprap.org/part/component/100nF+ceramic+capacitor+1206" TargetMode="External" /><Relationship Id="rId18" Type="http://schemas.openxmlformats.org/officeDocument/2006/relationships/hyperlink" Target="http://parts.reprap.org/type/component" TargetMode="External" /><Relationship Id="rId19" Type="http://schemas.openxmlformats.org/officeDocument/2006/relationships/hyperlink" Target="http://parts.reprap.org/supplier/Mouser" TargetMode="External" /><Relationship Id="rId20" Type="http://schemas.openxmlformats.org/officeDocument/2006/relationships/hyperlink" Target="http://www.mouser.com/search/ProductDetail.aspx?R=80-C1206C104K5R" TargetMode="External" /><Relationship Id="rId21" Type="http://schemas.openxmlformats.org/officeDocument/2006/relationships/hyperlink" Target="http://parts.reprap.org/part/component/10k+ohm+resistor+1206" TargetMode="External" /><Relationship Id="rId22" Type="http://schemas.openxmlformats.org/officeDocument/2006/relationships/hyperlink" Target="http://parts.reprap.org/type/component" TargetMode="External" /><Relationship Id="rId23" Type="http://schemas.openxmlformats.org/officeDocument/2006/relationships/hyperlink" Target="http://parts.reprap.org/supplier/Mouser" TargetMode="External" /><Relationship Id="rId24" Type="http://schemas.openxmlformats.org/officeDocument/2006/relationships/hyperlink" Target="http://www.mouser.com/search/ProductDetail.aspx?R=290-10K-RC" TargetMode="External" /><Relationship Id="rId25" Type="http://schemas.openxmlformats.org/officeDocument/2006/relationships/hyperlink" Target="http://parts.reprap.org/part/component/10uF+electrolytic+capacitor+D55" TargetMode="External" /><Relationship Id="rId26" Type="http://schemas.openxmlformats.org/officeDocument/2006/relationships/hyperlink" Target="http://parts.reprap.org/type/component" TargetMode="External" /><Relationship Id="rId27" Type="http://schemas.openxmlformats.org/officeDocument/2006/relationships/hyperlink" Target="http://parts.reprap.org/supplier/Mouser" TargetMode="External" /><Relationship Id="rId28" Type="http://schemas.openxmlformats.org/officeDocument/2006/relationships/hyperlink" Target="http://www.mouser.com/search/ProductDetail.aspx?R=647-UUT1H100MCL1GS" TargetMode="External" /><Relationship Id="rId29" Type="http://schemas.openxmlformats.org/officeDocument/2006/relationships/hyperlink" Target="http://parts.reprap.org/part/component/15pF+ceramic+capacitor+1206" TargetMode="External" /><Relationship Id="rId30" Type="http://schemas.openxmlformats.org/officeDocument/2006/relationships/hyperlink" Target="http://parts.reprap.org/type/component" TargetMode="External" /><Relationship Id="rId31" Type="http://schemas.openxmlformats.org/officeDocument/2006/relationships/hyperlink" Target="http://parts.reprap.org/supplier/Mouser" TargetMode="External" /><Relationship Id="rId32" Type="http://schemas.openxmlformats.org/officeDocument/2006/relationships/hyperlink" Target="http://www.mouser.com/search/ProductDetail.aspx?R=77-VJ12A100V150J" TargetMode="External" /><Relationship Id="rId33" Type="http://schemas.openxmlformats.org/officeDocument/2006/relationships/hyperlink" Target="http://parts.reprap.org/supplier/Digikey" TargetMode="External" /><Relationship Id="rId34" Type="http://schemas.openxmlformats.org/officeDocument/2006/relationships/hyperlink" Target="http://www.digikey.com/scripts/DkSearch/dksus.dll?Detail?name=311-1151-1-ND" TargetMode="External" /><Relationship Id="rId35" Type="http://schemas.openxmlformats.org/officeDocument/2006/relationships/hyperlink" Target="http://parts.reprap.org/part/component/16Mhz+crystal" TargetMode="External" /><Relationship Id="rId36" Type="http://schemas.openxmlformats.org/officeDocument/2006/relationships/hyperlink" Target="http://parts.reprap.org/type/component" TargetMode="External" /><Relationship Id="rId37" Type="http://schemas.openxmlformats.org/officeDocument/2006/relationships/hyperlink" Target="http://parts.reprap.org/supplier/Mouser" TargetMode="External" /><Relationship Id="rId38" Type="http://schemas.openxmlformats.org/officeDocument/2006/relationships/hyperlink" Target="http://www.mouser.com/search/ProductDetail.aspx?R=695-HC49US-16-U" TargetMode="External" /><Relationship Id="rId39" Type="http://schemas.openxmlformats.org/officeDocument/2006/relationships/hyperlink" Target="http://parts.reprap.org/part/component/180+ohm+resistor+1206" TargetMode="External" /><Relationship Id="rId40" Type="http://schemas.openxmlformats.org/officeDocument/2006/relationships/hyperlink" Target="http://parts.reprap.org/type/component" TargetMode="External" /><Relationship Id="rId41" Type="http://schemas.openxmlformats.org/officeDocument/2006/relationships/hyperlink" Target="http://parts.reprap.org/supplier/Mouser" TargetMode="External" /><Relationship Id="rId42" Type="http://schemas.openxmlformats.org/officeDocument/2006/relationships/hyperlink" Target="http://www.mouser.com/search/ProductDetail.aspx?R=263-180-RC" TargetMode="External" /><Relationship Id="rId43" Type="http://schemas.openxmlformats.org/officeDocument/2006/relationships/hyperlink" Target="http://parts.reprap.org/part/component/1k+ohm+resistor+1206" TargetMode="External" /><Relationship Id="rId44" Type="http://schemas.openxmlformats.org/officeDocument/2006/relationships/hyperlink" Target="http://parts.reprap.org/type/component" TargetMode="External" /><Relationship Id="rId45" Type="http://schemas.openxmlformats.org/officeDocument/2006/relationships/hyperlink" Target="http://parts.reprap.org/supplier/Mouser" TargetMode="External" /><Relationship Id="rId46" Type="http://schemas.openxmlformats.org/officeDocument/2006/relationships/hyperlink" Target="http://www.mouser.com/search/ProductDetail.aspx?R=290-1.0K-RC" TargetMode="External" /><Relationship Id="rId47" Type="http://schemas.openxmlformats.org/officeDocument/2006/relationships/hyperlink" Target="http://parts.reprap.org/part/component/3.3k+ohm+resistor+1206" TargetMode="External" /><Relationship Id="rId48" Type="http://schemas.openxmlformats.org/officeDocument/2006/relationships/hyperlink" Target="http://parts.reprap.org/type/component" TargetMode="External" /><Relationship Id="rId49" Type="http://schemas.openxmlformats.org/officeDocument/2006/relationships/hyperlink" Target="http://parts.reprap.org/supplier/Mouser" TargetMode="External" /><Relationship Id="rId50" Type="http://schemas.openxmlformats.org/officeDocument/2006/relationships/hyperlink" Target="http://www.mouser.com/search/ProductDetail.aspx?R=263-3.3K-RC" TargetMode="External" /><Relationship Id="rId51" Type="http://schemas.openxmlformats.org/officeDocument/2006/relationships/hyperlink" Target="http://parts.reprap.org/part/component/30+ohm+resistor+5W" TargetMode="External" /><Relationship Id="rId52" Type="http://schemas.openxmlformats.org/officeDocument/2006/relationships/hyperlink" Target="http://parts.reprap.org/type/component" TargetMode="External" /><Relationship Id="rId53" Type="http://schemas.openxmlformats.org/officeDocument/2006/relationships/hyperlink" Target="http://www.digikey.com/scripts/DkSearch/dksus.dll?Detail?name=30W-5-ND" TargetMode="External" /><Relationship Id="rId54" Type="http://schemas.openxmlformats.org/officeDocument/2006/relationships/hyperlink" Target="http://parts.reprap.org/part/component/3M+sd+card+socket" TargetMode="External" /><Relationship Id="rId55" Type="http://schemas.openxmlformats.org/officeDocument/2006/relationships/hyperlink" Target="http://parts.reprap.org/type/component" TargetMode="External" /><Relationship Id="rId56" Type="http://schemas.openxmlformats.org/officeDocument/2006/relationships/hyperlink" Target="http://parts.reprap.org/supplier/Mouser" TargetMode="External" /><Relationship Id="rId57" Type="http://schemas.openxmlformats.org/officeDocument/2006/relationships/hyperlink" Target="http://www.mouser.com/search/ProductDetail.aspx?R=517-SD-RSMT-2-MQ" TargetMode="External" /><Relationship Id="rId58" Type="http://schemas.openxmlformats.org/officeDocument/2006/relationships/hyperlink" Target="http://parts.reprap.org/supplier/Digikey" TargetMode="External" /><Relationship Id="rId59" Type="http://schemas.openxmlformats.org/officeDocument/2006/relationships/hyperlink" Target="http://www.digikey.com/scripts/DkSearch/dksus.dll?Detail?name=3M5646CT-ND" TargetMode="External" /><Relationship Id="rId60" Type="http://schemas.openxmlformats.org/officeDocument/2006/relationships/hyperlink" Target="http://parts.reprap.org/part/component/4+pin+female+header" TargetMode="External" /><Relationship Id="rId61" Type="http://schemas.openxmlformats.org/officeDocument/2006/relationships/hyperlink" Target="http://parts.reprap.org/type/component" TargetMode="External" /><Relationship Id="rId62" Type="http://schemas.openxmlformats.org/officeDocument/2006/relationships/hyperlink" Target="http://parts.reprap.org/supplier/Mouser" TargetMode="External" /><Relationship Id="rId63" Type="http://schemas.openxmlformats.org/officeDocument/2006/relationships/hyperlink" Target="http://www.digikey.com/scripts/DkSearch/dksus.dll?Detail?name=S7037-ND" TargetMode="External" /><Relationship Id="rId64" Type="http://schemas.openxmlformats.org/officeDocument/2006/relationships/hyperlink" Target="http://parts.reprap.org/supplier/Digikey" TargetMode="External" /><Relationship Id="rId65" Type="http://schemas.openxmlformats.org/officeDocument/2006/relationships/hyperlink" Target="http://www.mouser.com/search/ProductDetail.aspx?R=517-974-01-04" TargetMode="External" /><Relationship Id="rId66" Type="http://schemas.openxmlformats.org/officeDocument/2006/relationships/hyperlink" Target="http://parts.reprap.org/part/component/4.7k+ohm+resistor+1206" TargetMode="External" /><Relationship Id="rId67" Type="http://schemas.openxmlformats.org/officeDocument/2006/relationships/hyperlink" Target="http://parts.reprap.org/type/component" TargetMode="External" /><Relationship Id="rId68" Type="http://schemas.openxmlformats.org/officeDocument/2006/relationships/hyperlink" Target="http://parts.reprap.org/supplier/Mouser" TargetMode="External" /><Relationship Id="rId69" Type="http://schemas.openxmlformats.org/officeDocument/2006/relationships/hyperlink" Target="http://www.mouser.com/search/ProductDetail.aspx?R=263-4.7K-RC" TargetMode="External" /><Relationship Id="rId70" Type="http://schemas.openxmlformats.org/officeDocument/2006/relationships/hyperlink" Target="http://parts.reprap.org/part/component/6+pin+IDC+header" TargetMode="External" /><Relationship Id="rId71" Type="http://schemas.openxmlformats.org/officeDocument/2006/relationships/hyperlink" Target="http://parts.reprap.org/type/component" TargetMode="External" /><Relationship Id="rId72" Type="http://schemas.openxmlformats.org/officeDocument/2006/relationships/hyperlink" Target="http://parts.reprap.org/supplier/Mouser" TargetMode="External" /><Relationship Id="rId73" Type="http://schemas.openxmlformats.org/officeDocument/2006/relationships/hyperlink" Target="http://www.mouser.com/search/ProductDetail.aspx?R=649-75869-131LF" TargetMode="External" /><Relationship Id="rId74" Type="http://schemas.openxmlformats.org/officeDocument/2006/relationships/hyperlink" Target="http://parts.reprap.org/part/component/Atmega644p+tqfp" TargetMode="External" /><Relationship Id="rId75" Type="http://schemas.openxmlformats.org/officeDocument/2006/relationships/hyperlink" Target="http://parts.reprap.org/type/component" TargetMode="External" /><Relationship Id="rId76" Type="http://schemas.openxmlformats.org/officeDocument/2006/relationships/hyperlink" Target="http://www.digikey.com/scripts/DkSearch/dksus.dll?Detail?name=ATMEGA644P-20AU-ND" TargetMode="External" /><Relationship Id="rId77" Type="http://schemas.openxmlformats.org/officeDocument/2006/relationships/hyperlink" Target="http://parts.reprap.org/part/component/ATX+Motherboard+Header" TargetMode="External" /><Relationship Id="rId78" Type="http://schemas.openxmlformats.org/officeDocument/2006/relationships/hyperlink" Target="http://parts.reprap.org/type/component" TargetMode="External" /><Relationship Id="rId79" Type="http://schemas.openxmlformats.org/officeDocument/2006/relationships/hyperlink" Target="http://parts.reprap.org/supplier/Mouser" TargetMode="External" /><Relationship Id="rId80" Type="http://schemas.openxmlformats.org/officeDocument/2006/relationships/hyperlink" Target="http://www.mouser.com/search/ProductDetail.aspx?R=538-39-29-3206" TargetMode="External" /><Relationship Id="rId81" Type="http://schemas.openxmlformats.org/officeDocument/2006/relationships/hyperlink" Target="http://parts.reprap.org/supplier/Digikey" TargetMode="External" /><Relationship Id="rId82" Type="http://schemas.openxmlformats.org/officeDocument/2006/relationships/hyperlink" Target="http://www.digikey.com/scripts/DkSearch/dksus.dll?Detail?name=WM7346-ND" TargetMode="External" /><Relationship Id="rId83" Type="http://schemas.openxmlformats.org/officeDocument/2006/relationships/hyperlink" Target="http://parts.reprap.org/part/component/Green+LED+1206" TargetMode="External" /><Relationship Id="rId84" Type="http://schemas.openxmlformats.org/officeDocument/2006/relationships/hyperlink" Target="http://parts.reprap.org/type/component" TargetMode="External" /><Relationship Id="rId85" Type="http://schemas.openxmlformats.org/officeDocument/2006/relationships/hyperlink" Target="http://parts.reprap.org/supplier/Mouser" TargetMode="External" /><Relationship Id="rId86" Type="http://schemas.openxmlformats.org/officeDocument/2006/relationships/hyperlink" Target="http://www.mouser.com/search/ProductDetail.aspx?R=645-598-8270-107F" TargetMode="External" /><Relationship Id="rId87" Type="http://schemas.openxmlformats.org/officeDocument/2006/relationships/hyperlink" Target="http://parts.reprap.org/supplier/Digikey" TargetMode="External" /><Relationship Id="rId88" Type="http://schemas.openxmlformats.org/officeDocument/2006/relationships/hyperlink" Target="http://www.digikey.com/scripts/DkSearch/dksus.dll?Detail?name=350-2053-1-ND" TargetMode="External" /><Relationship Id="rId89" Type="http://schemas.openxmlformats.org/officeDocument/2006/relationships/hyperlink" Target="http://parts.reprap.org/part/component/Omron+B3F-1000+Button" TargetMode="External" /><Relationship Id="rId90" Type="http://schemas.openxmlformats.org/officeDocument/2006/relationships/hyperlink" Target="http://parts.reprap.org/type/component" TargetMode="External" /><Relationship Id="rId91" Type="http://schemas.openxmlformats.org/officeDocument/2006/relationships/hyperlink" Target="http://parts.reprap.org/supplier/Mouser" TargetMode="External" /><Relationship Id="rId92" Type="http://schemas.openxmlformats.org/officeDocument/2006/relationships/hyperlink" Target="http://www.mouser.com/search/ProductDetail.aspx?R=653-B3F-1000" TargetMode="External" /><Relationship Id="rId93" Type="http://schemas.openxmlformats.org/officeDocument/2006/relationships/hyperlink" Target="http://parts.reprap.org/part/component/Red+LED+1206" TargetMode="External" /><Relationship Id="rId94" Type="http://schemas.openxmlformats.org/officeDocument/2006/relationships/hyperlink" Target="http://parts.reprap.org/type/component" TargetMode="External" /><Relationship Id="rId95" Type="http://schemas.openxmlformats.org/officeDocument/2006/relationships/hyperlink" Target="http://parts.reprap.org/supplier/Mouser" TargetMode="External" /><Relationship Id="rId96" Type="http://schemas.openxmlformats.org/officeDocument/2006/relationships/hyperlink" Target="http://www.mouser.com/search/ProductDetail.aspx?R=645-598-8210-107F" TargetMode="External" /><Relationship Id="rId97" Type="http://schemas.openxmlformats.org/officeDocument/2006/relationships/hyperlink" Target="http://parts.reprap.org/part/component/RJ45+Jack" TargetMode="External" /><Relationship Id="rId98" Type="http://schemas.openxmlformats.org/officeDocument/2006/relationships/hyperlink" Target="http://parts.reprap.org/type/component" TargetMode="External" /><Relationship Id="rId99" Type="http://schemas.openxmlformats.org/officeDocument/2006/relationships/hyperlink" Target="http://parts.reprap.org/supplier/Mouser" TargetMode="External" /><Relationship Id="rId100" Type="http://schemas.openxmlformats.org/officeDocument/2006/relationships/hyperlink" Target="http://www.mouser.com/search/ProductDetail.aspx?R=571-5555164-1" TargetMode="External" /><Relationship Id="rId101" Type="http://schemas.openxmlformats.org/officeDocument/2006/relationships/hyperlink" Target="http://parts.reprap.org/part/component/SN75176A+SOIC" TargetMode="External" /><Relationship Id="rId102" Type="http://schemas.openxmlformats.org/officeDocument/2006/relationships/hyperlink" Target="http://parts.reprap.org/type/component" TargetMode="External" /><Relationship Id="rId103" Type="http://schemas.openxmlformats.org/officeDocument/2006/relationships/hyperlink" Target="http://parts.reprap.org/supplier/Mouser" TargetMode="External" /><Relationship Id="rId104" Type="http://schemas.openxmlformats.org/officeDocument/2006/relationships/hyperlink" Target="http://www.mouser.com/search/ProductDetail.aspx?R=595-SN75176AD" TargetMode="External" /><Relationship Id="rId105" Type="http://schemas.openxmlformats.org/officeDocument/2006/relationships/hyperlink" Target="http://parts.reprap.org/part/component/SPDT+switch" TargetMode="External" /><Relationship Id="rId106" Type="http://schemas.openxmlformats.org/officeDocument/2006/relationships/hyperlink" Target="http://parts.reprap.org/type/component" TargetMode="External" /><Relationship Id="rId107" Type="http://schemas.openxmlformats.org/officeDocument/2006/relationships/hyperlink" Target="http://parts.reprap.org/supplier/Mouser" TargetMode="External" /><Relationship Id="rId108" Type="http://schemas.openxmlformats.org/officeDocument/2006/relationships/hyperlink" Target="http://www.mouser.com/search/ProductDetail.aspx?R=10SP001" TargetMode="External" /><Relationship Id="rId109" Type="http://schemas.openxmlformats.org/officeDocument/2006/relationships/hyperlink" Target="http://parts.reprap.org/part/pcb/RepRap+Motherboard+v1.2+PCB" TargetMode="External" /><Relationship Id="rId110" Type="http://schemas.openxmlformats.org/officeDocument/2006/relationships/hyperlink" Target="http://parts.reprap.org/type/pcb" TargetMode="External" /><Relationship Id="rId111" Type="http://schemas.openxmlformats.org/officeDocument/2006/relationships/hyperlink" Target="http://www.makerbot.com/" TargetMode="External" /><Relationship Id="rId112" Type="http://schemas.openxmlformats.org/officeDocument/2006/relationships/hyperlink" Target="http://store.makerbot.com/electronics/pcbs/motherboard-v1-2.html" TargetMode="External" /><Relationship Id="rId113" Type="http://schemas.openxmlformats.org/officeDocument/2006/relationships/hyperlink" Target="http://uk.farnell.com/" TargetMode="External" /><Relationship Id="rId114" Type="http://schemas.openxmlformats.org/officeDocument/2006/relationships/hyperlink" Target="http://parts.reprap.org/supplier/Mouser" TargetMode="External" /><Relationship Id="rId115" Type="http://schemas.openxmlformats.org/officeDocument/2006/relationships/hyperlink" Target="http://parts.reprap.org/part/component/.156%22+crimp-on+connector" TargetMode="External" /><Relationship Id="rId116" Type="http://schemas.openxmlformats.org/officeDocument/2006/relationships/hyperlink" Target="http://parts.reprap.org/type/component" TargetMode="External" /><Relationship Id="rId117" Type="http://schemas.openxmlformats.org/officeDocument/2006/relationships/hyperlink" Target="http://parts.reprap.org/supplier/Mouser" TargetMode="External" /><Relationship Id="rId118" Type="http://schemas.openxmlformats.org/officeDocument/2006/relationships/hyperlink" Target="http://www.mouser.com/search/ProductDetail.aspx?R=538-08-52-0072" TargetMode="External" /><Relationship Id="rId119" Type="http://schemas.openxmlformats.org/officeDocument/2006/relationships/hyperlink" Target="http://www.thingiverse.com/part:101" TargetMode="External" /><Relationship Id="rId120" Type="http://schemas.openxmlformats.org/officeDocument/2006/relationships/hyperlink" Target="http://parts.reprap.org/part/component/.156%22+header" TargetMode="External" /><Relationship Id="rId121" Type="http://schemas.openxmlformats.org/officeDocument/2006/relationships/hyperlink" Target="http://parts.reprap.org/type/component" TargetMode="External" /><Relationship Id="rId122" Type="http://schemas.openxmlformats.org/officeDocument/2006/relationships/hyperlink" Target="http://parts.reprap.org/supplier/Mouser" TargetMode="External" /><Relationship Id="rId123" Type="http://schemas.openxmlformats.org/officeDocument/2006/relationships/hyperlink" Target="http://www.mouser.com/search/ProductDetail.aspx?R=538-26-48-1245" TargetMode="External" /><Relationship Id="rId124" Type="http://schemas.openxmlformats.org/officeDocument/2006/relationships/hyperlink" Target="http://parts.reprap.org/part/component/.22uF+ceramic+capacitor+1206" TargetMode="External" /><Relationship Id="rId125" Type="http://schemas.openxmlformats.org/officeDocument/2006/relationships/hyperlink" Target="http://parts.reprap.org/type/component" TargetMode="External" /><Relationship Id="rId126" Type="http://schemas.openxmlformats.org/officeDocument/2006/relationships/hyperlink" Target="http://parts.reprap.org/supplier/Mouser" TargetMode="External" /><Relationship Id="rId127" Type="http://schemas.openxmlformats.org/officeDocument/2006/relationships/hyperlink" Target="http://www.mouser.com/search/ProductDetail.aspx?R=80-C1206C224K5R" TargetMode="External" /><Relationship Id="rId128" Type="http://schemas.openxmlformats.org/officeDocument/2006/relationships/hyperlink" Target="http://parts.reprap.org/part/component/0.25+ohm+resistor+2512" TargetMode="External" /><Relationship Id="rId129" Type="http://schemas.openxmlformats.org/officeDocument/2006/relationships/hyperlink" Target="http://parts.reprap.org/type/component" TargetMode="External" /><Relationship Id="rId130" Type="http://schemas.openxmlformats.org/officeDocument/2006/relationships/hyperlink" Target="http://parts.reprap.org/supplier/Mouser" TargetMode="External" /><Relationship Id="rId131" Type="http://schemas.openxmlformats.org/officeDocument/2006/relationships/hyperlink" Target="http://www.mouser.com/search/ProductDetail.aspx?R=66-LR2512LF-01-R250" TargetMode="External" /><Relationship Id="rId132" Type="http://schemas.openxmlformats.org/officeDocument/2006/relationships/hyperlink" Target="http://parts.reprap.org/supplier/Digikey" TargetMode="External" /><Relationship Id="rId133" Type="http://schemas.openxmlformats.org/officeDocument/2006/relationships/hyperlink" Target="http://www.digikey.com/scripts/DkSearch/dksus.dll?Detail?name=CSRN20.25FICT-ND" TargetMode="External" /><Relationship Id="rId134" Type="http://schemas.openxmlformats.org/officeDocument/2006/relationships/hyperlink" Target="http://parts.reprap.org/part/component/10+pin+IDC+connector" TargetMode="External" /><Relationship Id="rId135" Type="http://schemas.openxmlformats.org/officeDocument/2006/relationships/hyperlink" Target="http://parts.reprap.org/type/component" TargetMode="External" /><Relationship Id="rId136" Type="http://schemas.openxmlformats.org/officeDocument/2006/relationships/hyperlink" Target="http://parts.reprap.org/supplier/Mouser" TargetMode="External" /><Relationship Id="rId137" Type="http://schemas.openxmlformats.org/officeDocument/2006/relationships/hyperlink" Target="http://www.mouser.com/search/ProductDetail.aspx?R=649-71600-010LF" TargetMode="External" /><Relationship Id="rId138" Type="http://schemas.openxmlformats.org/officeDocument/2006/relationships/hyperlink" Target="http://parts.reprap.org/supplier/Digikey" TargetMode="External" /><Relationship Id="rId139" Type="http://schemas.openxmlformats.org/officeDocument/2006/relationships/hyperlink" Target="http://www.digikey.com/scripts/DkSearch/dksus.dll?Detail?name=609-1739-ND" TargetMode="External" /><Relationship Id="rId140" Type="http://schemas.openxmlformats.org/officeDocument/2006/relationships/hyperlink" Target="http://parts.reprap.org/part/component/10+pin+IDC+header" TargetMode="External" /><Relationship Id="rId141" Type="http://schemas.openxmlformats.org/officeDocument/2006/relationships/hyperlink" Target="http://parts.reprap.org/type/component" TargetMode="External" /><Relationship Id="rId142" Type="http://schemas.openxmlformats.org/officeDocument/2006/relationships/hyperlink" Target="http://parts.reprap.org/supplier/Mouser" TargetMode="External" /><Relationship Id="rId143" Type="http://schemas.openxmlformats.org/officeDocument/2006/relationships/hyperlink" Target="http://www.mouser.com/search/ProductDetail.aspx?R=649-75869-101LF" TargetMode="External" /><Relationship Id="rId144" Type="http://schemas.openxmlformats.org/officeDocument/2006/relationships/hyperlink" Target="http://parts.reprap.org/part/component/100nF+ceramic+capacitor+1206" TargetMode="External" /><Relationship Id="rId145" Type="http://schemas.openxmlformats.org/officeDocument/2006/relationships/hyperlink" Target="http://parts.reprap.org/type/component" TargetMode="External" /><Relationship Id="rId146" Type="http://schemas.openxmlformats.org/officeDocument/2006/relationships/hyperlink" Target="http://parts.reprap.org/supplier/Mouser" TargetMode="External" /><Relationship Id="rId147" Type="http://schemas.openxmlformats.org/officeDocument/2006/relationships/hyperlink" Target="http://www.mouser.com/search/ProductDetail.aspx?R=80-C1206C104K5R" TargetMode="External" /><Relationship Id="rId148" Type="http://schemas.openxmlformats.org/officeDocument/2006/relationships/hyperlink" Target="http://uk.farnell.com/multicomp/mcca000416/mlcc-1206-x7r-16v-100nf/dp/1759297" TargetMode="External" /><Relationship Id="rId149" Type="http://schemas.openxmlformats.org/officeDocument/2006/relationships/hyperlink" Target="http://parts.reprap.org/part/component/100uF+electrolytic+capacitor+D55" TargetMode="External" /><Relationship Id="rId150" Type="http://schemas.openxmlformats.org/officeDocument/2006/relationships/hyperlink" Target="http://parts.reprap.org/type/component" TargetMode="External" /><Relationship Id="rId151" Type="http://schemas.openxmlformats.org/officeDocument/2006/relationships/hyperlink" Target="http://parts.reprap.org/supplier/Mouser" TargetMode="External" /><Relationship Id="rId152" Type="http://schemas.openxmlformats.org/officeDocument/2006/relationships/hyperlink" Target="http://www.mouser.com/search/ProductDetail.aspx?R=647-UUX1H101MNL1GS" TargetMode="External" /><Relationship Id="rId153" Type="http://schemas.openxmlformats.org/officeDocument/2006/relationships/hyperlink" Target="http://parts.reprap.org/part/component/10k+ohm+resistor+1206" TargetMode="External" /><Relationship Id="rId154" Type="http://schemas.openxmlformats.org/officeDocument/2006/relationships/hyperlink" Target="http://parts.reprap.org/type/component" TargetMode="External" /><Relationship Id="rId155" Type="http://schemas.openxmlformats.org/officeDocument/2006/relationships/hyperlink" Target="http://parts.reprap.org/supplier/Mouser" TargetMode="External" /><Relationship Id="rId156" Type="http://schemas.openxmlformats.org/officeDocument/2006/relationships/hyperlink" Target="http://www.mouser.com/search/ProductDetail.aspx?R=290-10K-RC" TargetMode="External" /><Relationship Id="rId157" Type="http://schemas.openxmlformats.org/officeDocument/2006/relationships/hyperlink" Target="http://parts.reprap.org/part/component/10K+trimpot" TargetMode="External" /><Relationship Id="rId158" Type="http://schemas.openxmlformats.org/officeDocument/2006/relationships/hyperlink" Target="http://parts.reprap.org/type/component" TargetMode="External" /><Relationship Id="rId159" Type="http://schemas.openxmlformats.org/officeDocument/2006/relationships/hyperlink" Target="http://parts.reprap.org/supplier/Digikey" TargetMode="External" /><Relationship Id="rId160" Type="http://schemas.openxmlformats.org/officeDocument/2006/relationships/hyperlink" Target="http://www.digikey.com/scripts/DkSearch/dksus.dll?Detail?name=T73YE-10K-ND" TargetMode="External" /><Relationship Id="rId161" Type="http://schemas.openxmlformats.org/officeDocument/2006/relationships/hyperlink" Target="http://parts.reprap.org/part/component/1k+ohm+resistor+1206" TargetMode="External" /><Relationship Id="rId162" Type="http://schemas.openxmlformats.org/officeDocument/2006/relationships/hyperlink" Target="http://parts.reprap.org/type/component" TargetMode="External" /><Relationship Id="rId163" Type="http://schemas.openxmlformats.org/officeDocument/2006/relationships/hyperlink" Target="http://parts.reprap.org/supplier/Mouser" TargetMode="External" /><Relationship Id="rId164" Type="http://schemas.openxmlformats.org/officeDocument/2006/relationships/hyperlink" Target="http://www.mouser.com/search/ProductDetail.aspx?R=290-1.0K-RC" TargetMode="External" /><Relationship Id="rId165" Type="http://schemas.openxmlformats.org/officeDocument/2006/relationships/hyperlink" Target="http://parts.reprap.org/part/component/1nF+ceramic+capacitor+1206" TargetMode="External" /><Relationship Id="rId166" Type="http://schemas.openxmlformats.org/officeDocument/2006/relationships/hyperlink" Target="http://parts.reprap.org/type/component" TargetMode="External" /><Relationship Id="rId167" Type="http://schemas.openxmlformats.org/officeDocument/2006/relationships/hyperlink" Target="http://parts.reprap.org/supplier/Mouser" TargetMode="External" /><Relationship Id="rId168" Type="http://schemas.openxmlformats.org/officeDocument/2006/relationships/hyperlink" Target="http://www.mouser.com/search/ProductDetail.aspx?R=80-C1206C102K5R" TargetMode="External" /><Relationship Id="rId169" Type="http://schemas.openxmlformats.org/officeDocument/2006/relationships/hyperlink" Target="http://parts.reprap.org/part/component/2.2k+ohm+resistor+1206" TargetMode="External" /><Relationship Id="rId170" Type="http://schemas.openxmlformats.org/officeDocument/2006/relationships/hyperlink" Target="http://parts.reprap.org/type/component" TargetMode="External" /><Relationship Id="rId171" Type="http://schemas.openxmlformats.org/officeDocument/2006/relationships/hyperlink" Target="http://parts.reprap.org/supplier/Mouser" TargetMode="External" /><Relationship Id="rId172" Type="http://schemas.openxmlformats.org/officeDocument/2006/relationships/hyperlink" Target="http://www.mouser.com/search/ProductDetail.aspx?R=263-2.2K-RC" TargetMode="External" /><Relationship Id="rId173" Type="http://schemas.openxmlformats.org/officeDocument/2006/relationships/hyperlink" Target="http://parts.reprap.org/part/component/4+pin+molex+connector" TargetMode="External" /><Relationship Id="rId174" Type="http://schemas.openxmlformats.org/officeDocument/2006/relationships/hyperlink" Target="http://parts.reprap.org/type/component" TargetMode="External" /><Relationship Id="rId175" Type="http://schemas.openxmlformats.org/officeDocument/2006/relationships/hyperlink" Target="http://parts.reprap.org/supplier/Mouser" TargetMode="External" /><Relationship Id="rId176" Type="http://schemas.openxmlformats.org/officeDocument/2006/relationships/hyperlink" Target="http://www.mouser.com/search/ProductDetail.aspx?R=538-15-24-4745" TargetMode="External" /><Relationship Id="rId177" Type="http://schemas.openxmlformats.org/officeDocument/2006/relationships/hyperlink" Target="http://parts.reprap.org/part/component/7805DT" TargetMode="External" /><Relationship Id="rId178" Type="http://schemas.openxmlformats.org/officeDocument/2006/relationships/hyperlink" Target="http://parts.reprap.org/type/component" TargetMode="External" /><Relationship Id="rId179" Type="http://schemas.openxmlformats.org/officeDocument/2006/relationships/hyperlink" Target="http://parts.reprap.org/supplier/Mouser" TargetMode="External" /><Relationship Id="rId180" Type="http://schemas.openxmlformats.org/officeDocument/2006/relationships/hyperlink" Target="http://www.mouser.com/search/ProductDetail.aspx?R=863-MC7805CDTRKG" TargetMode="External" /><Relationship Id="rId181" Type="http://schemas.openxmlformats.org/officeDocument/2006/relationships/hyperlink" Target="http://parts.reprap.org/part/component/A3982" TargetMode="External" /><Relationship Id="rId182" Type="http://schemas.openxmlformats.org/officeDocument/2006/relationships/hyperlink" Target="http://parts.reprap.org/type/component" TargetMode="External" /><Relationship Id="rId183" Type="http://schemas.openxmlformats.org/officeDocument/2006/relationships/hyperlink" Target="http://parts.reprap.org/supplier/Digikey" TargetMode="External" /><Relationship Id="rId184" Type="http://schemas.openxmlformats.org/officeDocument/2006/relationships/hyperlink" Target="http://www.digikey.com/scripts/DkSearch/dksus.dll?Detail&amp;name=620-1299-1-ND" TargetMode="External" /><Relationship Id="rId185" Type="http://schemas.openxmlformats.org/officeDocument/2006/relationships/hyperlink" Target="http://parts.reprap.org/part/component/Green+LED+1206" TargetMode="External" /><Relationship Id="rId186" Type="http://schemas.openxmlformats.org/officeDocument/2006/relationships/hyperlink" Target="http://parts.reprap.org/type/component" TargetMode="External" /><Relationship Id="rId187" Type="http://schemas.openxmlformats.org/officeDocument/2006/relationships/hyperlink" Target="http://parts.reprap.org/supplier/Mouser" TargetMode="External" /><Relationship Id="rId188" Type="http://schemas.openxmlformats.org/officeDocument/2006/relationships/hyperlink" Target="http://www.mouser.com/search/ProductDetail.aspx?R=645-598-8270-107F" TargetMode="External" /><Relationship Id="rId189" Type="http://schemas.openxmlformats.org/officeDocument/2006/relationships/hyperlink" Target="http://parts.reprap.org/supplier/Digikey" TargetMode="External" /><Relationship Id="rId190" Type="http://schemas.openxmlformats.org/officeDocument/2006/relationships/hyperlink" Target="http://www.digikey.com/scripts/DkSearch/dksus.dll?Detail?name=350-2053-1-ND" TargetMode="External" /><Relationship Id="rId191" Type="http://schemas.openxmlformats.org/officeDocument/2006/relationships/hyperlink" Target="http://parts.reprap.org/part/component/Red+LED+1206" TargetMode="External" /><Relationship Id="rId192" Type="http://schemas.openxmlformats.org/officeDocument/2006/relationships/hyperlink" Target="http://parts.reprap.org/type/component" TargetMode="External" /><Relationship Id="rId193" Type="http://schemas.openxmlformats.org/officeDocument/2006/relationships/hyperlink" Target="http://parts.reprap.org/supplier/Mouser" TargetMode="External" /><Relationship Id="rId194" Type="http://schemas.openxmlformats.org/officeDocument/2006/relationships/hyperlink" Target="http://www.mouser.com/search/ProductDetail.aspx?R=645-598-8210-107F" TargetMode="External" /><Relationship Id="rId195" Type="http://schemas.openxmlformats.org/officeDocument/2006/relationships/hyperlink" Target="http://parts.reprap.org/part/component/RJ45+Jack" TargetMode="External" /><Relationship Id="rId196" Type="http://schemas.openxmlformats.org/officeDocument/2006/relationships/hyperlink" Target="http://parts.reprap.org/type/component" TargetMode="External" /><Relationship Id="rId197" Type="http://schemas.openxmlformats.org/officeDocument/2006/relationships/hyperlink" Target="http://parts.reprap.org/supplier/Mouser" TargetMode="External" /><Relationship Id="rId198" Type="http://schemas.openxmlformats.org/officeDocument/2006/relationships/hyperlink" Target="http://www.mouser.com/search/ProductDetail.aspx?R=571-5555164-1" TargetMode="External" /><Relationship Id="rId199" Type="http://schemas.openxmlformats.org/officeDocument/2006/relationships/hyperlink" Target="http://parts.reprap.org/part/pcb/Stepper+Motor+Driver+v2.3+PCB" TargetMode="External" /><Relationship Id="rId200" Type="http://schemas.openxmlformats.org/officeDocument/2006/relationships/hyperlink" Target="http://parts.reprap.org/type/pcb" TargetMode="External" /><Relationship Id="rId201" Type="http://schemas.openxmlformats.org/officeDocument/2006/relationships/hyperlink" Target="http://www.makerbot.com/" TargetMode="External" /><Relationship Id="rId202" Type="http://schemas.openxmlformats.org/officeDocument/2006/relationships/hyperlink" Target="http://store.makerbot.com/electronics/pcbs/stepper-motor-driver-v2-3-pcb.html" TargetMode="External" /><Relationship Id="rId203" Type="http://schemas.openxmlformats.org/officeDocument/2006/relationships/hyperlink" Target="http://parts.reprap.org/part/wire/10+pin+ribbon+cable" TargetMode="External" /><Relationship Id="rId204" Type="http://schemas.openxmlformats.org/officeDocument/2006/relationships/hyperlink" Target="http://parts.reprap.org/type/wire" TargetMode="External" /><Relationship Id="rId205" Type="http://schemas.openxmlformats.org/officeDocument/2006/relationships/hyperlink" Target="http://parts.reprap.org/supplier/Mouser" TargetMode="External" /><Relationship Id="rId206" Type="http://schemas.openxmlformats.org/officeDocument/2006/relationships/hyperlink" Target="http://www.mouser.com/search/ProductDetail.aspx?R=523-191-2801-110FT" TargetMode="External" /><Relationship Id="rId207" Type="http://schemas.openxmlformats.org/officeDocument/2006/relationships/hyperlink" Target="http://parts.reprap.org/supplier/Mouser" TargetMode="External" /><Relationship Id="rId208" Type="http://schemas.openxmlformats.org/officeDocument/2006/relationships/hyperlink" Target="http://parts.reprap.org/part/component/1K+ohm+resistor" TargetMode="External" /><Relationship Id="rId209" Type="http://schemas.openxmlformats.org/officeDocument/2006/relationships/hyperlink" Target="http://parts.reprap.org/type/component" TargetMode="External" /><Relationship Id="rId210" Type="http://schemas.openxmlformats.org/officeDocument/2006/relationships/hyperlink" Target="http://parts.reprap.org/supplier/Mouser" TargetMode="External" /><Relationship Id="rId211" Type="http://schemas.openxmlformats.org/officeDocument/2006/relationships/hyperlink" Target="http://www.mouser.com/search/ProductDetail.aspx?R=291-1k-RC" TargetMode="External" /><Relationship Id="rId212" Type="http://schemas.openxmlformats.org/officeDocument/2006/relationships/hyperlink" Target="http://parts.reprap.org/part/component/220+ohm+resistor" TargetMode="External" /><Relationship Id="rId213" Type="http://schemas.openxmlformats.org/officeDocument/2006/relationships/hyperlink" Target="http://parts.reprap.org/type/component" TargetMode="External" /><Relationship Id="rId214" Type="http://schemas.openxmlformats.org/officeDocument/2006/relationships/hyperlink" Target="http://parts.reprap.org/supplier/Mouser" TargetMode="External" /><Relationship Id="rId215" Type="http://schemas.openxmlformats.org/officeDocument/2006/relationships/hyperlink" Target="http://www.mouser.com/search/ProductDetail.aspx?R=291-220-RC" TargetMode="External" /><Relationship Id="rId216" Type="http://schemas.openxmlformats.org/officeDocument/2006/relationships/hyperlink" Target="http://parts.reprap.org/part/component/3mm+green+LED" TargetMode="External" /><Relationship Id="rId217" Type="http://schemas.openxmlformats.org/officeDocument/2006/relationships/hyperlink" Target="http://parts.reprap.org/type/component" TargetMode="External" /><Relationship Id="rId218" Type="http://schemas.openxmlformats.org/officeDocument/2006/relationships/hyperlink" Target="http://parts.reprap.org/supplier/Mouser" TargetMode="External" /><Relationship Id="rId219" Type="http://schemas.openxmlformats.org/officeDocument/2006/relationships/hyperlink" Target="http://www.mouser.com/search/ProductDetail.aspx?R=859-LTL-4231N-1" TargetMode="External" /><Relationship Id="rId220" Type="http://schemas.openxmlformats.org/officeDocument/2006/relationships/hyperlink" Target="http://parts.reprap.org/part/component/H21LOB" TargetMode="External" /><Relationship Id="rId221" Type="http://schemas.openxmlformats.org/officeDocument/2006/relationships/hyperlink" Target="http://parts.reprap.org/type/component" TargetMode="External" /><Relationship Id="rId222" Type="http://schemas.openxmlformats.org/officeDocument/2006/relationships/hyperlink" Target="http://parts.reprap.org/supplier/Mouser" TargetMode="External" /><Relationship Id="rId223" Type="http://schemas.openxmlformats.org/officeDocument/2006/relationships/hyperlink" Target="http://www.mouser.com/search/ProductDetail.aspx?R=512-H21LOB" TargetMode="External" /><Relationship Id="rId224" Type="http://schemas.openxmlformats.org/officeDocument/2006/relationships/hyperlink" Target="http://parts.reprap.org/supplier/Digikey" TargetMode="External" /><Relationship Id="rId225" Type="http://schemas.openxmlformats.org/officeDocument/2006/relationships/hyperlink" Target="http://www.digikey.com/scripts/DkSearch/dksus.dll?Detail?name=H21LOB-ND" TargetMode="External" /><Relationship Id="rId226" Type="http://schemas.openxmlformats.org/officeDocument/2006/relationships/hyperlink" Target="http://parts.reprap.org/part/component/RJ45+Jack" TargetMode="External" /><Relationship Id="rId227" Type="http://schemas.openxmlformats.org/officeDocument/2006/relationships/hyperlink" Target="http://parts.reprap.org/type/component" TargetMode="External" /><Relationship Id="rId228" Type="http://schemas.openxmlformats.org/officeDocument/2006/relationships/hyperlink" Target="http://parts.reprap.org/supplier/Mouser" TargetMode="External" /><Relationship Id="rId229" Type="http://schemas.openxmlformats.org/officeDocument/2006/relationships/hyperlink" Target="http://www.mouser.com/search/ProductDetail.aspx?R=571-5555164-1" TargetMode="External" /><Relationship Id="rId230" Type="http://schemas.openxmlformats.org/officeDocument/2006/relationships/hyperlink" Target="http://parts.reprap.org/part/pcb/Opto+Endstop+v2.1+PCB" TargetMode="External" /><Relationship Id="rId231" Type="http://schemas.openxmlformats.org/officeDocument/2006/relationships/hyperlink" Target="http://parts.reprap.org/type/pcb" TargetMode="External" /><Relationship Id="rId232" Type="http://schemas.openxmlformats.org/officeDocument/2006/relationships/hyperlink" Target="http://www.makerbot.com/" TargetMode="External" /><Relationship Id="rId233" Type="http://schemas.openxmlformats.org/officeDocument/2006/relationships/hyperlink" Target="http://store.makerbot.com/electronics/pcbs/opto-endstop-v2-1.html" TargetMode="External" /><Relationship Id="rId234" Type="http://schemas.openxmlformats.org/officeDocument/2006/relationships/hyperlink" Target="http://parts.reprap.org/part/component/.22uF+ceramic+capacitor+1206" TargetMode="External" /><Relationship Id="rId235" Type="http://schemas.openxmlformats.org/officeDocument/2006/relationships/hyperlink" Target="http://parts.reprap.org/type/component" TargetMode="External" /><Relationship Id="rId236" Type="http://schemas.openxmlformats.org/officeDocument/2006/relationships/hyperlink" Target="http://parts.reprap.org/supplier/Mouser" TargetMode="External" /><Relationship Id="rId237" Type="http://schemas.openxmlformats.org/officeDocument/2006/relationships/hyperlink" Target="http://www.mouser.com/search/ProductDetail.aspx?R=80-C1206C224K5R" TargetMode="External" /><Relationship Id="rId238" Type="http://schemas.openxmlformats.org/officeDocument/2006/relationships/hyperlink" Target="http://parts.reprap.org/part/component/10+pin+IDC+header" TargetMode="External" /><Relationship Id="rId239" Type="http://schemas.openxmlformats.org/officeDocument/2006/relationships/hyperlink" Target="http://parts.reprap.org/type/component" TargetMode="External" /><Relationship Id="rId240" Type="http://schemas.openxmlformats.org/officeDocument/2006/relationships/hyperlink" Target="http://parts.reprap.org/supplier/Mouser" TargetMode="External" /><Relationship Id="rId241" Type="http://schemas.openxmlformats.org/officeDocument/2006/relationships/hyperlink" Target="http://www.mouser.com/search/ProductDetail.aspx?R=649-75869-101LF" TargetMode="External" /><Relationship Id="rId242" Type="http://schemas.openxmlformats.org/officeDocument/2006/relationships/hyperlink" Target="http://parts.reprap.org/part/component/100nF+ceramic+capacitor+1206" TargetMode="External" /><Relationship Id="rId243" Type="http://schemas.openxmlformats.org/officeDocument/2006/relationships/hyperlink" Target="http://parts.reprap.org/type/component" TargetMode="External" /><Relationship Id="rId244" Type="http://schemas.openxmlformats.org/officeDocument/2006/relationships/hyperlink" Target="http://parts.reprap.org/supplier/Mouser" TargetMode="External" /><Relationship Id="rId245" Type="http://schemas.openxmlformats.org/officeDocument/2006/relationships/hyperlink" Target="http://www.mouser.com/search/ProductDetail.aspx?R=80-C1206C104K5R" TargetMode="External" /><Relationship Id="rId246" Type="http://schemas.openxmlformats.org/officeDocument/2006/relationships/hyperlink" Target="http://parts.reprap.org/part/component/100uF+electrolytic+capacitor+D55" TargetMode="External" /><Relationship Id="rId247" Type="http://schemas.openxmlformats.org/officeDocument/2006/relationships/hyperlink" Target="http://parts.reprap.org/type/component" TargetMode="External" /><Relationship Id="rId248" Type="http://schemas.openxmlformats.org/officeDocument/2006/relationships/hyperlink" Target="http://parts.reprap.org/supplier/Mouser" TargetMode="External" /><Relationship Id="rId249" Type="http://schemas.openxmlformats.org/officeDocument/2006/relationships/hyperlink" Target="http://www.mouser.com/search/ProductDetail.aspx?R=647-UUX1H101MNL1GS" TargetMode="External" /><Relationship Id="rId250" Type="http://schemas.openxmlformats.org/officeDocument/2006/relationships/hyperlink" Target="http://parts.reprap.org/part/component/10k+ohm+resistor+1206" TargetMode="External" /><Relationship Id="rId251" Type="http://schemas.openxmlformats.org/officeDocument/2006/relationships/hyperlink" Target="http://parts.reprap.org/type/component" TargetMode="External" /><Relationship Id="rId252" Type="http://schemas.openxmlformats.org/officeDocument/2006/relationships/hyperlink" Target="http://parts.reprap.org/supplier/Mouser" TargetMode="External" /><Relationship Id="rId253" Type="http://schemas.openxmlformats.org/officeDocument/2006/relationships/hyperlink" Target="http://www.mouser.com/search/ProductDetail.aspx?R=290-10K-RC" TargetMode="External" /><Relationship Id="rId254" Type="http://schemas.openxmlformats.org/officeDocument/2006/relationships/hyperlink" Target="http://parts.reprap.org/part/component/10K+trimpot" TargetMode="External" /><Relationship Id="rId255" Type="http://schemas.openxmlformats.org/officeDocument/2006/relationships/hyperlink" Target="http://parts.reprap.org/type/component" TargetMode="External" /><Relationship Id="rId256" Type="http://schemas.openxmlformats.org/officeDocument/2006/relationships/hyperlink" Target="http://parts.reprap.org/supplier/Digikey" TargetMode="External" /><Relationship Id="rId257" Type="http://schemas.openxmlformats.org/officeDocument/2006/relationships/hyperlink" Target="http://www.digikey.com/scripts/DkSearch/dksus.dll?Detail?name=T73YE-10K-ND" TargetMode="External" /><Relationship Id="rId258" Type="http://schemas.openxmlformats.org/officeDocument/2006/relationships/hyperlink" Target="http://parts.reprap.org/part/component/10uF+electrolytic+capacitor+D55" TargetMode="External" /><Relationship Id="rId259" Type="http://schemas.openxmlformats.org/officeDocument/2006/relationships/hyperlink" Target="http://parts.reprap.org/type/component" TargetMode="External" /><Relationship Id="rId260" Type="http://schemas.openxmlformats.org/officeDocument/2006/relationships/hyperlink" Target="http://parts.reprap.org/supplier/Mouser" TargetMode="External" /><Relationship Id="rId261" Type="http://schemas.openxmlformats.org/officeDocument/2006/relationships/hyperlink" Target="http://www.mouser.com/search/ProductDetail.aspx?R=647-UUT1H100MCL1GS" TargetMode="External" /><Relationship Id="rId262" Type="http://schemas.openxmlformats.org/officeDocument/2006/relationships/hyperlink" Target="http://parts.reprap.org/part/component/15pF+ceramic+capacitor+1206" TargetMode="External" /><Relationship Id="rId263" Type="http://schemas.openxmlformats.org/officeDocument/2006/relationships/hyperlink" Target="http://parts.reprap.org/type/component" TargetMode="External" /><Relationship Id="rId264" Type="http://schemas.openxmlformats.org/officeDocument/2006/relationships/hyperlink" Target="http://parts.reprap.org/supplier/Mouser" TargetMode="External" /><Relationship Id="rId265" Type="http://schemas.openxmlformats.org/officeDocument/2006/relationships/hyperlink" Target="http://www.mouser.com/search/ProductDetail.aspx?R=77-VJ12A100V150J" TargetMode="External" /><Relationship Id="rId266" Type="http://schemas.openxmlformats.org/officeDocument/2006/relationships/hyperlink" Target="http://parts.reprap.org/supplier/Digikey" TargetMode="External" /><Relationship Id="rId267" Type="http://schemas.openxmlformats.org/officeDocument/2006/relationships/hyperlink" Target="http://www.digikey.com/scripts/DkSearch/dksus.dll?Detail?name=311-1151-1-ND" TargetMode="External" /><Relationship Id="rId268" Type="http://schemas.openxmlformats.org/officeDocument/2006/relationships/hyperlink" Target="http://parts.reprap.org/part/component/16Mhz+crystal" TargetMode="External" /><Relationship Id="rId269" Type="http://schemas.openxmlformats.org/officeDocument/2006/relationships/hyperlink" Target="http://parts.reprap.org/type/component" TargetMode="External" /><Relationship Id="rId270" Type="http://schemas.openxmlformats.org/officeDocument/2006/relationships/hyperlink" Target="http://parts.reprap.org/supplier/Mouser" TargetMode="External" /><Relationship Id="rId271" Type="http://schemas.openxmlformats.org/officeDocument/2006/relationships/hyperlink" Target="http://www.mouser.com/search/ProductDetail.aspx?R=695-HC49US-16-U" TargetMode="External" /><Relationship Id="rId272" Type="http://schemas.openxmlformats.org/officeDocument/2006/relationships/hyperlink" Target="http://parts.reprap.org/part/component/1k+ohm+resistor+1206" TargetMode="External" /><Relationship Id="rId273" Type="http://schemas.openxmlformats.org/officeDocument/2006/relationships/hyperlink" Target="http://parts.reprap.org/type/component" TargetMode="External" /><Relationship Id="rId274" Type="http://schemas.openxmlformats.org/officeDocument/2006/relationships/hyperlink" Target="http://parts.reprap.org/supplier/Mouser" TargetMode="External" /><Relationship Id="rId275" Type="http://schemas.openxmlformats.org/officeDocument/2006/relationships/hyperlink" Target="http://www.mouser.com/search/ProductDetail.aspx?R=290-1.0K-RC" TargetMode="External" /><Relationship Id="rId276" Type="http://schemas.openxmlformats.org/officeDocument/2006/relationships/hyperlink" Target="http://parts.reprap.org/part/component/2+pin+.200%22+connector" TargetMode="External" /><Relationship Id="rId277" Type="http://schemas.openxmlformats.org/officeDocument/2006/relationships/hyperlink" Target="http://parts.reprap.org/type/component" TargetMode="External" /><Relationship Id="rId278" Type="http://schemas.openxmlformats.org/officeDocument/2006/relationships/hyperlink" Target="http://parts.reprap.org/supplier/Mouser" TargetMode="External" /><Relationship Id="rId279" Type="http://schemas.openxmlformats.org/officeDocument/2006/relationships/hyperlink" Target="http://www.mouser.com/search/ProductDetail.aspx?R=571-2828372" TargetMode="External" /><Relationship Id="rId280" Type="http://schemas.openxmlformats.org/officeDocument/2006/relationships/hyperlink" Target="http://parts.reprap.org/supplier/Digikey" TargetMode="External" /><Relationship Id="rId281" Type="http://schemas.openxmlformats.org/officeDocument/2006/relationships/hyperlink" Target="http://www.digikey.com/scripts/DkSearch/dksus.dll?Detail?name=277-1247-ND" TargetMode="External" /><Relationship Id="rId282" Type="http://schemas.openxmlformats.org/officeDocument/2006/relationships/hyperlink" Target="http://parts.reprap.org/part/component/4+pin+.200%22+terminal+block" TargetMode="External" /><Relationship Id="rId283" Type="http://schemas.openxmlformats.org/officeDocument/2006/relationships/hyperlink" Target="http://parts.reprap.org/type/component" TargetMode="External" /><Relationship Id="rId284" Type="http://schemas.openxmlformats.org/officeDocument/2006/relationships/hyperlink" Target="http://parts.reprap.org/supplier/Mouser" TargetMode="External" /><Relationship Id="rId285" Type="http://schemas.openxmlformats.org/officeDocument/2006/relationships/hyperlink" Target="http://www.mouser.com/search/ProductDetail.aspx?R=571-2828374" TargetMode="External" /><Relationship Id="rId286" Type="http://schemas.openxmlformats.org/officeDocument/2006/relationships/hyperlink" Target="http://parts.reprap.org/part/component/4.7k+ohm+resistor+1206" TargetMode="External" /><Relationship Id="rId287" Type="http://schemas.openxmlformats.org/officeDocument/2006/relationships/hyperlink" Target="http://parts.reprap.org/type/component" TargetMode="External" /><Relationship Id="rId288" Type="http://schemas.openxmlformats.org/officeDocument/2006/relationships/hyperlink" Target="http://parts.reprap.org/supplier/Mouser" TargetMode="External" /><Relationship Id="rId289" Type="http://schemas.openxmlformats.org/officeDocument/2006/relationships/hyperlink" Target="http://www.mouser.com/search/ProductDetail.aspx?R=263-4.7K-RC" TargetMode="External" /><Relationship Id="rId290" Type="http://schemas.openxmlformats.org/officeDocument/2006/relationships/hyperlink" Target="http://parts.reprap.org/part/component/6+pin+.200%22+terminal+block" TargetMode="External" /><Relationship Id="rId291" Type="http://schemas.openxmlformats.org/officeDocument/2006/relationships/hyperlink" Target="http://parts.reprap.org/type/component" TargetMode="External" /><Relationship Id="rId292" Type="http://schemas.openxmlformats.org/officeDocument/2006/relationships/hyperlink" Target="http://parts.reprap.org/supplier/Mouser" TargetMode="External" /><Relationship Id="rId293" Type="http://schemas.openxmlformats.org/officeDocument/2006/relationships/hyperlink" Target="http://www.mouser.com/search/ProductDetail.aspx?R=571-2828376" TargetMode="External" /><Relationship Id="rId294" Type="http://schemas.openxmlformats.org/officeDocument/2006/relationships/hyperlink" Target="http://parts.reprap.org/part/component/6+pin+IDC+header" TargetMode="External" /><Relationship Id="rId295" Type="http://schemas.openxmlformats.org/officeDocument/2006/relationships/hyperlink" Target="http://parts.reprap.org/type/component" TargetMode="External" /><Relationship Id="rId296" Type="http://schemas.openxmlformats.org/officeDocument/2006/relationships/hyperlink" Target="http://parts.reprap.org/supplier/Mouser" TargetMode="External" /><Relationship Id="rId297" Type="http://schemas.openxmlformats.org/officeDocument/2006/relationships/hyperlink" Target="http://www.mouser.com/search/ProductDetail.aspx?R=649-75869-131LF" TargetMode="External" /><Relationship Id="rId298" Type="http://schemas.openxmlformats.org/officeDocument/2006/relationships/hyperlink" Target="http://parts.reprap.org/part/component/7805DT" TargetMode="External" /><Relationship Id="rId299" Type="http://schemas.openxmlformats.org/officeDocument/2006/relationships/hyperlink" Target="http://parts.reprap.org/type/component" TargetMode="External" /><Relationship Id="rId300" Type="http://schemas.openxmlformats.org/officeDocument/2006/relationships/hyperlink" Target="http://parts.reprap.org/supplier/Mouser" TargetMode="External" /><Relationship Id="rId301" Type="http://schemas.openxmlformats.org/officeDocument/2006/relationships/hyperlink" Target="http://www.mouser.com/search/ProductDetail.aspx?R=863-MC7805CDTRKG" TargetMode="External" /><Relationship Id="rId302" Type="http://schemas.openxmlformats.org/officeDocument/2006/relationships/hyperlink" Target="http://parts.reprap.org/part/component/A3949+SOIC" TargetMode="External" /><Relationship Id="rId303" Type="http://schemas.openxmlformats.org/officeDocument/2006/relationships/hyperlink" Target="http://parts.reprap.org/type/component" TargetMode="External" /><Relationship Id="rId304" Type="http://schemas.openxmlformats.org/officeDocument/2006/relationships/hyperlink" Target="http://www.digikey.com/scripts/DkSearch/dksus.dll?Detail?name=620-1062-ND" TargetMode="External" /><Relationship Id="rId305" Type="http://schemas.openxmlformats.org/officeDocument/2006/relationships/hyperlink" Target="http://parts.reprap.org/part/component/Atmega168+tqfp" TargetMode="External" /><Relationship Id="rId306" Type="http://schemas.openxmlformats.org/officeDocument/2006/relationships/hyperlink" Target="http://parts.reprap.org/type/component" TargetMode="External" /><Relationship Id="rId307" Type="http://schemas.openxmlformats.org/officeDocument/2006/relationships/hyperlink" Target="http://parts.reprap.org/supplier/Mouser" TargetMode="External" /><Relationship Id="rId308" Type="http://schemas.openxmlformats.org/officeDocument/2006/relationships/hyperlink" Target="http://www.digikey.com/scripts/DkSearch/dksus.dll?Detail?name=ATMEGA168-20AU-ND" TargetMode="External" /><Relationship Id="rId309" Type="http://schemas.openxmlformats.org/officeDocument/2006/relationships/hyperlink" Target="http://parts.reprap.org/supplier/Digikey" TargetMode="External" /><Relationship Id="rId310" Type="http://schemas.openxmlformats.org/officeDocument/2006/relationships/hyperlink" Target="http://www.mouser.com/search/ProductDetail.aspx?R=556-ATMEGA168-20AU" TargetMode="External" /><Relationship Id="rId311" Type="http://schemas.openxmlformats.org/officeDocument/2006/relationships/hyperlink" Target="http://parts.reprap.org/part/component/Green+LED+1206" TargetMode="External" /><Relationship Id="rId312" Type="http://schemas.openxmlformats.org/officeDocument/2006/relationships/hyperlink" Target="http://parts.reprap.org/type/component" TargetMode="External" /><Relationship Id="rId313" Type="http://schemas.openxmlformats.org/officeDocument/2006/relationships/hyperlink" Target="http://parts.reprap.org/supplier/Mouser" TargetMode="External" /><Relationship Id="rId314" Type="http://schemas.openxmlformats.org/officeDocument/2006/relationships/hyperlink" Target="http://www.mouser.com/search/ProductDetail.aspx?R=645-598-8270-107F" TargetMode="External" /><Relationship Id="rId315" Type="http://schemas.openxmlformats.org/officeDocument/2006/relationships/hyperlink" Target="http://parts.reprap.org/supplier/Digikey" TargetMode="External" /><Relationship Id="rId316" Type="http://schemas.openxmlformats.org/officeDocument/2006/relationships/hyperlink" Target="http://www.digikey.com/scripts/DkSearch/dksus.dll?Detail?name=350-2053-1-ND" TargetMode="External" /><Relationship Id="rId317" Type="http://schemas.openxmlformats.org/officeDocument/2006/relationships/hyperlink" Target="http://parts.reprap.org/part/component/NIF5003" TargetMode="External" /><Relationship Id="rId318" Type="http://schemas.openxmlformats.org/officeDocument/2006/relationships/hyperlink" Target="http://parts.reprap.org/type/component" TargetMode="External" /><Relationship Id="rId319" Type="http://schemas.openxmlformats.org/officeDocument/2006/relationships/hyperlink" Target="http://parts.reprap.org/supplier/Mouser" TargetMode="External" /><Relationship Id="rId320" Type="http://schemas.openxmlformats.org/officeDocument/2006/relationships/hyperlink" Target="http://www.mouser.com/search/ProductDetail.aspx?R=863-NIF5003NT1G" TargetMode="External" /><Relationship Id="rId321" Type="http://schemas.openxmlformats.org/officeDocument/2006/relationships/hyperlink" Target="http://parts.reprap.org/part/component/Omron+B3F-1000+Button" TargetMode="External" /><Relationship Id="rId322" Type="http://schemas.openxmlformats.org/officeDocument/2006/relationships/hyperlink" Target="http://parts.reprap.org/type/component" TargetMode="External" /><Relationship Id="rId323" Type="http://schemas.openxmlformats.org/officeDocument/2006/relationships/hyperlink" Target="http://parts.reprap.org/supplier/Mouser" TargetMode="External" /><Relationship Id="rId324" Type="http://schemas.openxmlformats.org/officeDocument/2006/relationships/hyperlink" Target="http://www.mouser.com/search/ProductDetail.aspx?R=653-B3F-1000" TargetMode="External" /><Relationship Id="rId325" Type="http://schemas.openxmlformats.org/officeDocument/2006/relationships/hyperlink" Target="http://parts.reprap.org/part/component/RJ45+Jack" TargetMode="External" /><Relationship Id="rId326" Type="http://schemas.openxmlformats.org/officeDocument/2006/relationships/hyperlink" Target="http://parts.reprap.org/type/component" TargetMode="External" /><Relationship Id="rId327" Type="http://schemas.openxmlformats.org/officeDocument/2006/relationships/hyperlink" Target="http://parts.reprap.org/supplier/Mouser" TargetMode="External" /><Relationship Id="rId328" Type="http://schemas.openxmlformats.org/officeDocument/2006/relationships/hyperlink" Target="http://www.mouser.com/search/ProductDetail.aspx?R=571-5555164-1" TargetMode="External" /><Relationship Id="rId329" Type="http://schemas.openxmlformats.org/officeDocument/2006/relationships/hyperlink" Target="http://parts.reprap.org/part/component/SN75176A+SOIC" TargetMode="External" /><Relationship Id="rId330" Type="http://schemas.openxmlformats.org/officeDocument/2006/relationships/hyperlink" Target="http://parts.reprap.org/type/component" TargetMode="External" /><Relationship Id="rId331" Type="http://schemas.openxmlformats.org/officeDocument/2006/relationships/hyperlink" Target="http://parts.reprap.org/supplier/Mouser" TargetMode="External" /><Relationship Id="rId332" Type="http://schemas.openxmlformats.org/officeDocument/2006/relationships/hyperlink" Target="http://www.mouser.com/search/ProductDetail.aspx?R=595-SN75176AD" TargetMode="External" /><Relationship Id="rId333" Type="http://schemas.openxmlformats.org/officeDocument/2006/relationships/hyperlink" Target="http://parts.reprap.org/part/pcb/Extruder+Controller+v2.2+PCB" TargetMode="External" /><Relationship Id="rId334" Type="http://schemas.openxmlformats.org/officeDocument/2006/relationships/hyperlink" Target="http://parts.reprap.org/type/pcb" TargetMode="External" /><Relationship Id="rId335" Type="http://schemas.openxmlformats.org/officeDocument/2006/relationships/hyperlink" Target="http://www.makerbot.com/" TargetMode="External" /><Relationship Id="rId336" Type="http://schemas.openxmlformats.org/officeDocument/2006/relationships/hyperlink" Target="http://store.makerbot.com/electronics/pcbs/extruder-controller-v2-2-pcb.html" TargetMode="External" /><Relationship Id="rId337" Type="http://schemas.openxmlformats.org/officeDocument/2006/relationships/hyperlink" Target="http://parts.reprap.org/part/component/.100+breakaway+header+%28right-angle%29" TargetMode="External" /><Relationship Id="rId338" Type="http://schemas.openxmlformats.org/officeDocument/2006/relationships/hyperlink" Target="http://parts.reprap.org/type/component" TargetMode="External" /><Relationship Id="rId339" Type="http://schemas.openxmlformats.org/officeDocument/2006/relationships/hyperlink" Target="http://parts.reprap.org/supplier/Mouser" TargetMode="External" /><Relationship Id="rId340" Type="http://schemas.openxmlformats.org/officeDocument/2006/relationships/hyperlink" Target="http://www.mouser.com/search/ProductDetail.aspx?R=571-9-146304-0" TargetMode="External" /><Relationship Id="rId341" Type="http://schemas.openxmlformats.org/officeDocument/2006/relationships/hyperlink" Target="http://parts.reprap.org/supplier/Mouser" TargetMode="External" /><Relationship Id="rId342" Type="http://schemas.openxmlformats.org/officeDocument/2006/relationships/hyperlink" Target="http://parts.reprap.org/supplier/Mouser" TargetMode="External" /><Relationship Id="rId343" Type="http://schemas.openxmlformats.org/officeDocument/2006/relationships/hyperlink" Target="http://parts.reprap.org/supplier/Mouser" TargetMode="External" /><Relationship Id="rId344" Type="http://schemas.openxmlformats.org/officeDocument/2006/relationships/hyperlink" Target="http://parts.reprap.org/supplier/Mouser" TargetMode="External" /><Relationship Id="rId345" Type="http://schemas.openxmlformats.org/officeDocument/2006/relationships/hyperlink" Target="http://parts.reprap.org/part/component/1.8k+ohm+resistor+1206" TargetMode="External" /><Relationship Id="rId346" Type="http://schemas.openxmlformats.org/officeDocument/2006/relationships/hyperlink" Target="http://parts.reprap.org/type/component" TargetMode="External" /><Relationship Id="rId347" Type="http://schemas.openxmlformats.org/officeDocument/2006/relationships/hyperlink" Target="http://parts.reprap.org/supplier/Mouser" TargetMode="External" /><Relationship Id="rId348" Type="http://schemas.openxmlformats.org/officeDocument/2006/relationships/hyperlink" Target="http://www.mouser.com/search/ProductDetail.aspx?R=263-1.8K-RC" TargetMode="External" /><Relationship Id="rId349" Type="http://schemas.openxmlformats.org/officeDocument/2006/relationships/hyperlink" Target="http://parts.reprap.org/part/component/10+pin+female+header" TargetMode="External" /><Relationship Id="rId350" Type="http://schemas.openxmlformats.org/officeDocument/2006/relationships/hyperlink" Target="http://parts.reprap.org/type/component" TargetMode="External" /><Relationship Id="rId351" Type="http://schemas.openxmlformats.org/officeDocument/2006/relationships/hyperlink" Target="http://parts.reprap.org/supplier/Mouser" TargetMode="External" /><Relationship Id="rId352" Type="http://schemas.openxmlformats.org/officeDocument/2006/relationships/hyperlink" Target="http://www.digikey.com/scripts/DkSearch/dksus.dll?Detail?name=S7008-ND" TargetMode="External" /><Relationship Id="rId353" Type="http://schemas.openxmlformats.org/officeDocument/2006/relationships/hyperlink" Target="http://parts.reprap.org/supplier/Mouser" TargetMode="External" /><Relationship Id="rId354" Type="http://schemas.openxmlformats.org/officeDocument/2006/relationships/hyperlink" Target="http://parts.reprap.org/part/component/10+pin+IDC+header" TargetMode="External" /><Relationship Id="rId355" Type="http://schemas.openxmlformats.org/officeDocument/2006/relationships/hyperlink" Target="http://parts.reprap.org/type/component" TargetMode="External" /><Relationship Id="rId356" Type="http://schemas.openxmlformats.org/officeDocument/2006/relationships/hyperlink" Target="http://parts.reprap.org/supplier/Mouser" TargetMode="External" /><Relationship Id="rId357" Type="http://schemas.openxmlformats.org/officeDocument/2006/relationships/hyperlink" Target="http://www.mouser.com/search/ProductDetail.aspx?R=649-75869-101LF" TargetMode="External" /><Relationship Id="rId358" Type="http://schemas.openxmlformats.org/officeDocument/2006/relationships/hyperlink" Target="http://parts.reprap.org/supplier/Mouser" TargetMode="External" /><Relationship Id="rId359" Type="http://schemas.openxmlformats.org/officeDocument/2006/relationships/hyperlink" Target="http://parts.reprap.org/part/component/100nF+ceramic+capacitor+1206" TargetMode="External" /><Relationship Id="rId360" Type="http://schemas.openxmlformats.org/officeDocument/2006/relationships/hyperlink" Target="http://parts.reprap.org/type/component" TargetMode="External" /><Relationship Id="rId361" Type="http://schemas.openxmlformats.org/officeDocument/2006/relationships/hyperlink" Target="http://parts.reprap.org/supplier/Mouser" TargetMode="External" /><Relationship Id="rId362" Type="http://schemas.openxmlformats.org/officeDocument/2006/relationships/hyperlink" Target="http://www.mouser.com/search/ProductDetail.aspx?R=80-C1206C104K5R" TargetMode="External" /><Relationship Id="rId363" Type="http://schemas.openxmlformats.org/officeDocument/2006/relationships/hyperlink" Target="http://parts.reprap.org/supplier/Mouser" TargetMode="External" /><Relationship Id="rId364" Type="http://schemas.openxmlformats.org/officeDocument/2006/relationships/hyperlink" Target="http://parts.reprap.org/part/component/10k+ohm+resistor+1206" TargetMode="External" /><Relationship Id="rId365" Type="http://schemas.openxmlformats.org/officeDocument/2006/relationships/hyperlink" Target="http://parts.reprap.org/type/component" TargetMode="External" /><Relationship Id="rId366" Type="http://schemas.openxmlformats.org/officeDocument/2006/relationships/hyperlink" Target="http://www.mouser.com/search/ProductDetail.aspx?R=290-10K-RC" TargetMode="External" /><Relationship Id="rId367" Type="http://schemas.openxmlformats.org/officeDocument/2006/relationships/hyperlink" Target="http://parts.reprap.org/supplier/Mouser" TargetMode="External" /><Relationship Id="rId368" Type="http://schemas.openxmlformats.org/officeDocument/2006/relationships/hyperlink" Target="http://parts.reprap.org/part/component/10uF+electrolytic+capacitor+D55" TargetMode="External" /><Relationship Id="rId369" Type="http://schemas.openxmlformats.org/officeDocument/2006/relationships/hyperlink" Target="http://parts.reprap.org/type/component" TargetMode="External" /><Relationship Id="rId370" Type="http://schemas.openxmlformats.org/officeDocument/2006/relationships/hyperlink" Target="http://parts.reprap.org/supplier/Mouser" TargetMode="External" /><Relationship Id="rId371" Type="http://schemas.openxmlformats.org/officeDocument/2006/relationships/hyperlink" Target="http://www.mouser.com/search/ProductDetail.aspx?R=647-UUT1H100MCL1GS" TargetMode="External" /><Relationship Id="rId372" Type="http://schemas.openxmlformats.org/officeDocument/2006/relationships/hyperlink" Target="http://parts.reprap.org/part/component/15pF+ceramic+capacitor+1206" TargetMode="External" /><Relationship Id="rId373" Type="http://schemas.openxmlformats.org/officeDocument/2006/relationships/hyperlink" Target="http://parts.reprap.org/type/component" TargetMode="External" /><Relationship Id="rId374" Type="http://schemas.openxmlformats.org/officeDocument/2006/relationships/hyperlink" Target="http://parts.reprap.org/supplier/Mouser" TargetMode="External" /><Relationship Id="rId375" Type="http://schemas.openxmlformats.org/officeDocument/2006/relationships/hyperlink" Target="http://www.mouser.com/search/ProductDetail.aspx?R=77-VJ12A100V150J" TargetMode="External" /><Relationship Id="rId376" Type="http://schemas.openxmlformats.org/officeDocument/2006/relationships/hyperlink" Target="http://parts.reprap.org/supplier/Digikey" TargetMode="External" /><Relationship Id="rId377" Type="http://schemas.openxmlformats.org/officeDocument/2006/relationships/hyperlink" Target="http://www.digikey.com/scripts/DkSearch/dksus.dll?Detail?name=311-1151-1-ND" TargetMode="External" /><Relationship Id="rId378" Type="http://schemas.openxmlformats.org/officeDocument/2006/relationships/hyperlink" Target="http://parts.reprap.org/part/component/16Mhz+crystal" TargetMode="External" /><Relationship Id="rId379" Type="http://schemas.openxmlformats.org/officeDocument/2006/relationships/hyperlink" Target="http://parts.reprap.org/type/component" TargetMode="External" /><Relationship Id="rId380" Type="http://schemas.openxmlformats.org/officeDocument/2006/relationships/hyperlink" Target="http://parts.reprap.org/supplier/Mouser" TargetMode="External" /><Relationship Id="rId381" Type="http://schemas.openxmlformats.org/officeDocument/2006/relationships/hyperlink" Target="http://www.mouser.com/search/ProductDetail.aspx?R=695-HC49US-16-U" TargetMode="External" /><Relationship Id="rId382" Type="http://schemas.openxmlformats.org/officeDocument/2006/relationships/hyperlink" Target="http://parts.reprap.org/part/component/180+ohm+resistor+1206" TargetMode="External" /><Relationship Id="rId383" Type="http://schemas.openxmlformats.org/officeDocument/2006/relationships/hyperlink" Target="http://parts.reprap.org/type/component" TargetMode="External" /><Relationship Id="rId384" Type="http://schemas.openxmlformats.org/officeDocument/2006/relationships/hyperlink" Target="http://www.mouser.com/search/ProductDetail.aspx?R=263-180-RC" TargetMode="External" /><Relationship Id="rId385" Type="http://schemas.openxmlformats.org/officeDocument/2006/relationships/hyperlink" Target="http://parts.reprap.org/supplier/Mouser" TargetMode="External" /><Relationship Id="rId386" Type="http://schemas.openxmlformats.org/officeDocument/2006/relationships/hyperlink" Target="http://parts.reprap.org/part/component/1k+ohm+resistor+1206" TargetMode="External" /><Relationship Id="rId387" Type="http://schemas.openxmlformats.org/officeDocument/2006/relationships/hyperlink" Target="http://parts.reprap.org/type/component" TargetMode="External" /><Relationship Id="rId388" Type="http://schemas.openxmlformats.org/officeDocument/2006/relationships/hyperlink" Target="http://parts.reprap.org/supplier/Mouser" TargetMode="External" /><Relationship Id="rId389" Type="http://schemas.openxmlformats.org/officeDocument/2006/relationships/hyperlink" Target="http://www.mouser.com/search/ProductDetail.aspx?R=290-1.0K-RC" TargetMode="External" /><Relationship Id="rId390" Type="http://schemas.openxmlformats.org/officeDocument/2006/relationships/hyperlink" Target="http://parts.reprap.org/supplier/Mouser" TargetMode="External" /><Relationship Id="rId391" Type="http://schemas.openxmlformats.org/officeDocument/2006/relationships/hyperlink" Target="http://parts.reprap.org/part/component/2+pin+.200%22+connector" TargetMode="External" /><Relationship Id="rId392" Type="http://schemas.openxmlformats.org/officeDocument/2006/relationships/hyperlink" Target="http://parts.reprap.org/type/component" TargetMode="External" /><Relationship Id="rId393" Type="http://schemas.openxmlformats.org/officeDocument/2006/relationships/hyperlink" Target="http://parts.reprap.org/supplier/Mouser" TargetMode="External" /><Relationship Id="rId394" Type="http://schemas.openxmlformats.org/officeDocument/2006/relationships/hyperlink" Target="http://www.mouser.com/search/ProductDetail.aspx?R=571-2828372" TargetMode="External" /><Relationship Id="rId395" Type="http://schemas.openxmlformats.org/officeDocument/2006/relationships/hyperlink" Target="http://parts.reprap.org/supplier/Digikey" TargetMode="External" /><Relationship Id="rId396" Type="http://schemas.openxmlformats.org/officeDocument/2006/relationships/hyperlink" Target="http://www.digikey.com/scripts/DkSearch/dksus.dll?Detail?name=277-1247-ND" TargetMode="External" /><Relationship Id="rId397" Type="http://schemas.openxmlformats.org/officeDocument/2006/relationships/hyperlink" Target="http://parts.reprap.org/supplier/Mouser" TargetMode="External" /><Relationship Id="rId398" Type="http://schemas.openxmlformats.org/officeDocument/2006/relationships/hyperlink" Target="http://parts.reprap.org/supplier/Mouser" TargetMode="External" /><Relationship Id="rId399" Type="http://schemas.openxmlformats.org/officeDocument/2006/relationships/hyperlink" Target="http://parts.reprap.org/part/component/3.3k+ohm+resistor+1206" TargetMode="External" /><Relationship Id="rId400" Type="http://schemas.openxmlformats.org/officeDocument/2006/relationships/hyperlink" Target="http://parts.reprap.org/type/component" TargetMode="External" /><Relationship Id="rId401" Type="http://schemas.openxmlformats.org/officeDocument/2006/relationships/hyperlink" Target="http://parts.reprap.org/supplier/Mouser" TargetMode="External" /><Relationship Id="rId402" Type="http://schemas.openxmlformats.org/officeDocument/2006/relationships/hyperlink" Target="http://www.mouser.com/search/ProductDetail.aspx?R=263-3.3K-RC" TargetMode="External" /><Relationship Id="rId403" Type="http://schemas.openxmlformats.org/officeDocument/2006/relationships/hyperlink" Target="http://parts.reprap.org/part/component/30+ohm+resistor+5W" TargetMode="External" /><Relationship Id="rId404" Type="http://schemas.openxmlformats.org/officeDocument/2006/relationships/hyperlink" Target="http://parts.reprap.org/type/component" TargetMode="External" /><Relationship Id="rId405" Type="http://schemas.openxmlformats.org/officeDocument/2006/relationships/hyperlink" Target="http://www.digikey.com/scripts/DkSearch/dksus.dll?Detail?name=30W-5-ND" TargetMode="External" /><Relationship Id="rId406" Type="http://schemas.openxmlformats.org/officeDocument/2006/relationships/hyperlink" Target="http://parts.reprap.org/part/component/3M+sd+card+socket" TargetMode="External" /><Relationship Id="rId407" Type="http://schemas.openxmlformats.org/officeDocument/2006/relationships/hyperlink" Target="http://parts.reprap.org/type/component" TargetMode="External" /><Relationship Id="rId408" Type="http://schemas.openxmlformats.org/officeDocument/2006/relationships/hyperlink" Target="http://www.mouser.com/search/ProductDetail.aspx?R=517-SD-RSMT-2-MQ" TargetMode="External" /><Relationship Id="rId409" Type="http://schemas.openxmlformats.org/officeDocument/2006/relationships/hyperlink" Target="http://www.digikey.com/scripts/DkSearch/dksus.dll?Detail?name=3M5646CT-ND" TargetMode="External" /><Relationship Id="rId410" Type="http://schemas.openxmlformats.org/officeDocument/2006/relationships/hyperlink" Target="http://parts.reprap.org/part/component/4+pin+.200%22+terminal+block" TargetMode="External" /><Relationship Id="rId411" Type="http://schemas.openxmlformats.org/officeDocument/2006/relationships/hyperlink" Target="http://parts.reprap.org/type/component" TargetMode="External" /><Relationship Id="rId412" Type="http://schemas.openxmlformats.org/officeDocument/2006/relationships/hyperlink" Target="http://www.mouser.com/search/ProductDetail.aspx?R=571-2828374" TargetMode="External" /><Relationship Id="rId413" Type="http://schemas.openxmlformats.org/officeDocument/2006/relationships/hyperlink" Target="http://parts.reprap.org/part/component/4+pin+female+header" TargetMode="External" /><Relationship Id="rId414" Type="http://schemas.openxmlformats.org/officeDocument/2006/relationships/hyperlink" Target="http://parts.reprap.org/type/component" TargetMode="External" /><Relationship Id="rId415" Type="http://schemas.openxmlformats.org/officeDocument/2006/relationships/hyperlink" Target="http://www.digikey.com/scripts/DkSearch/dksus.dll?Detail?name=S7037-ND" TargetMode="External" /><Relationship Id="rId416" Type="http://schemas.openxmlformats.org/officeDocument/2006/relationships/hyperlink" Target="http://www.mouser.com/search/ProductDetail.aspx?R=517-974-01-04" TargetMode="External" /><Relationship Id="rId417" Type="http://schemas.openxmlformats.org/officeDocument/2006/relationships/hyperlink" Target="http://parts.reprap.org/part/component/4.7k+ohm+resistor+1206" TargetMode="External" /><Relationship Id="rId418" Type="http://schemas.openxmlformats.org/officeDocument/2006/relationships/hyperlink" Target="http://parts.reprap.org/type/component" TargetMode="External" /><Relationship Id="rId419" Type="http://schemas.openxmlformats.org/officeDocument/2006/relationships/hyperlink" Target="http://www.mouser.com/search/ProductDetail.aspx?R=263-4.7K-RC" TargetMode="External" /><Relationship Id="rId420" Type="http://schemas.openxmlformats.org/officeDocument/2006/relationships/hyperlink" Target="http://parts.reprap.org/part/component/6+pin+.200%22+terminal+block" TargetMode="External" /><Relationship Id="rId421" Type="http://schemas.openxmlformats.org/officeDocument/2006/relationships/hyperlink" Target="http://parts.reprap.org/type/component" TargetMode="External" /><Relationship Id="rId422" Type="http://schemas.openxmlformats.org/officeDocument/2006/relationships/hyperlink" Target="http://www.mouser.com/search/ProductDetail.aspx?R=571-2828376" TargetMode="External" /><Relationship Id="rId423" Type="http://schemas.openxmlformats.org/officeDocument/2006/relationships/hyperlink" Target="http://parts.reprap.org/part/component/6+pin+IDC+header" TargetMode="External" /><Relationship Id="rId424" Type="http://schemas.openxmlformats.org/officeDocument/2006/relationships/hyperlink" Target="http://parts.reprap.org/type/component" TargetMode="External" /><Relationship Id="rId425" Type="http://schemas.openxmlformats.org/officeDocument/2006/relationships/hyperlink" Target="http://www.mouser.com/search/ProductDetail.aspx?R=649-75869-131LF" TargetMode="External" /><Relationship Id="rId426" Type="http://schemas.openxmlformats.org/officeDocument/2006/relationships/hyperlink" Target="http://parts.reprap.org/part/component/A3949+SOIC" TargetMode="External" /><Relationship Id="rId427" Type="http://schemas.openxmlformats.org/officeDocument/2006/relationships/hyperlink" Target="http://parts.reprap.org/type/component" TargetMode="External" /><Relationship Id="rId428" Type="http://schemas.openxmlformats.org/officeDocument/2006/relationships/hyperlink" Target="http://www.digikey.com/scripts/DkSearch/dksus.dll?Detail?name=620-1062-ND" TargetMode="External" /><Relationship Id="rId429" Type="http://schemas.openxmlformats.org/officeDocument/2006/relationships/hyperlink" Target="http://parts.reprap.org/part/component/Atmega168+tqfp" TargetMode="External" /><Relationship Id="rId430" Type="http://schemas.openxmlformats.org/officeDocument/2006/relationships/hyperlink" Target="http://parts.reprap.org/type/component" TargetMode="External" /><Relationship Id="rId431" Type="http://schemas.openxmlformats.org/officeDocument/2006/relationships/hyperlink" Target="http://www.digikey.com/scripts/DkSearch/dksus.dll?Detail?name=ATMEGA168-20AU-ND" TargetMode="External" /><Relationship Id="rId432" Type="http://schemas.openxmlformats.org/officeDocument/2006/relationships/hyperlink" Target="http://www.mouser.com/search/ProductDetail.aspx?R=556-ATMEGA168-20AU" TargetMode="External" /><Relationship Id="rId433" Type="http://schemas.openxmlformats.org/officeDocument/2006/relationships/hyperlink" Target="http://parts.reprap.org/part/component/Atmega644p+tqfp" TargetMode="External" /><Relationship Id="rId434" Type="http://schemas.openxmlformats.org/officeDocument/2006/relationships/hyperlink" Target="http://parts.reprap.org/type/component" TargetMode="External" /><Relationship Id="rId435" Type="http://schemas.openxmlformats.org/officeDocument/2006/relationships/hyperlink" Target="http://www.digikey.com/scripts/DkSearch/dksus.dll?Detail?name=ATMEGA644P-20AU-ND" TargetMode="External" /><Relationship Id="rId436" Type="http://schemas.openxmlformats.org/officeDocument/2006/relationships/hyperlink" Target="http://parts.reprap.org/part/component/ATX+Motherboard+Header" TargetMode="External" /><Relationship Id="rId437" Type="http://schemas.openxmlformats.org/officeDocument/2006/relationships/hyperlink" Target="http://parts.reprap.org/type/component" TargetMode="External" /><Relationship Id="rId438" Type="http://schemas.openxmlformats.org/officeDocument/2006/relationships/hyperlink" Target="http://www.mouser.com/search/ProductDetail.aspx?R=538-39-29-3206" TargetMode="External" /><Relationship Id="rId439" Type="http://schemas.openxmlformats.org/officeDocument/2006/relationships/hyperlink" Target="http://www.digikey.com/scripts/DkSearch/dksus.dll?Detail?name=WM7346-ND" TargetMode="External" /><Relationship Id="rId440" Type="http://schemas.openxmlformats.org/officeDocument/2006/relationships/hyperlink" Target="http://parts.reprap.org/part/pcb/Extruder+Controller+v2.2+PCB" TargetMode="External" /><Relationship Id="rId441" Type="http://schemas.openxmlformats.org/officeDocument/2006/relationships/hyperlink" Target="http://parts.reprap.org/type/pcb" TargetMode="External" /><Relationship Id="rId442" Type="http://schemas.openxmlformats.org/officeDocument/2006/relationships/hyperlink" Target="http://www.makerbot.com/" TargetMode="External" /><Relationship Id="rId443" Type="http://schemas.openxmlformats.org/officeDocument/2006/relationships/hyperlink" Target="http://store.makerbot.com/electronics/pcbs/extruder-controller-v2-2-pcb.html" TargetMode="External" /><Relationship Id="rId444" Type="http://schemas.openxmlformats.org/officeDocument/2006/relationships/hyperlink" Target="http://parts.reprap.org/part/component/Green+LED+1206" TargetMode="External" /><Relationship Id="rId445" Type="http://schemas.openxmlformats.org/officeDocument/2006/relationships/hyperlink" Target="http://parts.reprap.org/type/component" TargetMode="External" /><Relationship Id="rId446" Type="http://schemas.openxmlformats.org/officeDocument/2006/relationships/hyperlink" Target="http://www.mouser.com/search/ProductDetail.aspx?R=645-598-8270-107F" TargetMode="External" /><Relationship Id="rId447" Type="http://schemas.openxmlformats.org/officeDocument/2006/relationships/hyperlink" Target="http://www.digikey.com/scripts/DkSearch/dksus.dll?Detail?name=350-2053-1-ND" TargetMode="External" /><Relationship Id="rId448" Type="http://schemas.openxmlformats.org/officeDocument/2006/relationships/hyperlink" Target="http://parts.reprap.org/part/component/NIF5003" TargetMode="External" /><Relationship Id="rId449" Type="http://schemas.openxmlformats.org/officeDocument/2006/relationships/hyperlink" Target="http://parts.reprap.org/type/component" TargetMode="External" /><Relationship Id="rId450" Type="http://schemas.openxmlformats.org/officeDocument/2006/relationships/hyperlink" Target="http://www.mouser.com/search/ProductDetail.aspx?R=863-NIF5003NT1G" TargetMode="External" /><Relationship Id="rId451" Type="http://schemas.openxmlformats.org/officeDocument/2006/relationships/hyperlink" Target="http://parts.reprap.org/part/component/Omron+B3F-1000+Button" TargetMode="External" /><Relationship Id="rId452" Type="http://schemas.openxmlformats.org/officeDocument/2006/relationships/hyperlink" Target="http://parts.reprap.org/type/component" TargetMode="External" /><Relationship Id="rId453" Type="http://schemas.openxmlformats.org/officeDocument/2006/relationships/hyperlink" Target="http://www.mouser.com/search/ProductDetail.aspx?R=653-B3F-1000" TargetMode="External" /><Relationship Id="rId454" Type="http://schemas.openxmlformats.org/officeDocument/2006/relationships/hyperlink" Target="http://parts.reprap.org/part/component/Red+LED+1206" TargetMode="External" /><Relationship Id="rId455" Type="http://schemas.openxmlformats.org/officeDocument/2006/relationships/hyperlink" Target="http://parts.reprap.org/type/component" TargetMode="External" /><Relationship Id="rId456" Type="http://schemas.openxmlformats.org/officeDocument/2006/relationships/hyperlink" Target="http://www.mouser.com/search/ProductDetail.aspx?R=645-598-8210-107F" TargetMode="External" /><Relationship Id="rId457" Type="http://schemas.openxmlformats.org/officeDocument/2006/relationships/hyperlink" Target="http://parts.reprap.org/part/pcb/RepRap+Motherboard+v1.2+PCB" TargetMode="External" /><Relationship Id="rId458" Type="http://schemas.openxmlformats.org/officeDocument/2006/relationships/hyperlink" Target="http://parts.reprap.org/type/pcb" TargetMode="External" /><Relationship Id="rId459" Type="http://schemas.openxmlformats.org/officeDocument/2006/relationships/hyperlink" Target="http://www.makerbot.com/" TargetMode="External" /><Relationship Id="rId460" Type="http://schemas.openxmlformats.org/officeDocument/2006/relationships/hyperlink" Target="http://store.makerbot.com/electronics/pcbs/motherboard-v1-2.html" TargetMode="External" /><Relationship Id="rId461" Type="http://schemas.openxmlformats.org/officeDocument/2006/relationships/hyperlink" Target="http://parts.reprap.org/part/component/RJ45+Jack" TargetMode="External" /><Relationship Id="rId462" Type="http://schemas.openxmlformats.org/officeDocument/2006/relationships/hyperlink" Target="http://parts.reprap.org/type/component" TargetMode="External" /><Relationship Id="rId463" Type="http://schemas.openxmlformats.org/officeDocument/2006/relationships/hyperlink" Target="http://www.mouser.com/search/ProductDetail.aspx?R=571-5555164-1" TargetMode="External" /><Relationship Id="rId464" Type="http://schemas.openxmlformats.org/officeDocument/2006/relationships/hyperlink" Target="http://parts.reprap.org/part/component/SN75176A+SOIC" TargetMode="External" /><Relationship Id="rId465" Type="http://schemas.openxmlformats.org/officeDocument/2006/relationships/hyperlink" Target="http://parts.reprap.org/type/component" TargetMode="External" /><Relationship Id="rId466" Type="http://schemas.openxmlformats.org/officeDocument/2006/relationships/hyperlink" Target="http://www.mouser.com/search/ProductDetail.aspx?R=595-SN75176AD" TargetMode="External" /><Relationship Id="rId467" Type="http://schemas.openxmlformats.org/officeDocument/2006/relationships/hyperlink" Target="http://parts.reprap.org/part/component/SPDT+switch" TargetMode="External" /><Relationship Id="rId468" Type="http://schemas.openxmlformats.org/officeDocument/2006/relationships/hyperlink" Target="http://parts.reprap.org/type/component" TargetMode="External" /><Relationship Id="rId469" Type="http://schemas.openxmlformats.org/officeDocument/2006/relationships/hyperlink" Target="http://www.mouser.com/search/ProductDetail.aspx?R=10SP001" TargetMode="External" /><Relationship Id="rId470" Type="http://schemas.openxmlformats.org/officeDocument/2006/relationships/hyperlink" Target="http://parts.reprap.org/supplier/Mouser" TargetMode="External" /><Relationship Id="rId471" Type="http://schemas.openxmlformats.org/officeDocument/2006/relationships/comments" Target="../comments7.xml" /><Relationship Id="rId47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4:H101"/>
  <sheetViews>
    <sheetView workbookViewId="0" topLeftCell="A84">
      <selection activeCell="C26" sqref="C26"/>
    </sheetView>
  </sheetViews>
  <sheetFormatPr defaultColWidth="7.19921875" defaultRowHeight="14.25"/>
  <cols>
    <col min="1" max="1" width="35.19921875" style="1" customWidth="1"/>
    <col min="2" max="2" width="11.796875" style="1" customWidth="1"/>
    <col min="3" max="3" width="5.5" style="2" customWidth="1"/>
    <col min="4" max="4" width="41.796875" style="3" customWidth="1"/>
    <col min="5" max="5" width="25.296875" style="1" customWidth="1"/>
    <col min="6" max="6" width="8.69921875" style="1" customWidth="1"/>
    <col min="7" max="7" width="25.69921875" style="1" customWidth="1"/>
    <col min="8" max="8" width="12.09765625" style="1" customWidth="1"/>
    <col min="9" max="9" width="7" style="1" customWidth="1"/>
    <col min="10" max="16384" width="7.19921875" style="1" customWidth="1"/>
  </cols>
  <sheetData>
    <row r="4" spans="1:8" ht="13.5">
      <c r="A4" s="4" t="s">
        <v>0</v>
      </c>
      <c r="B4" s="4" t="s">
        <v>1</v>
      </c>
      <c r="C4" s="5" t="s">
        <v>2</v>
      </c>
      <c r="D4" s="6" t="s">
        <v>3</v>
      </c>
      <c r="E4" s="4" t="s">
        <v>4</v>
      </c>
      <c r="F4" s="4" t="s">
        <v>5</v>
      </c>
      <c r="G4" s="4" t="s">
        <v>6</v>
      </c>
      <c r="H4" s="4" t="s">
        <v>7</v>
      </c>
    </row>
    <row r="5" spans="1:8" ht="13.5">
      <c r="A5" s="1" t="s">
        <v>8</v>
      </c>
      <c r="B5" s="1" t="s">
        <v>9</v>
      </c>
      <c r="C5" s="2">
        <v>2</v>
      </c>
      <c r="D5" s="1" t="s">
        <v>10</v>
      </c>
      <c r="E5" s="7" t="s">
        <v>11</v>
      </c>
      <c r="F5" s="8">
        <v>11.19</v>
      </c>
      <c r="G5" s="9" t="s">
        <v>12</v>
      </c>
      <c r="H5" s="10" t="s">
        <v>13</v>
      </c>
    </row>
    <row r="6" spans="1:6" ht="13.5">
      <c r="A6" s="1" t="s">
        <v>14</v>
      </c>
      <c r="B6" s="1" t="s">
        <v>9</v>
      </c>
      <c r="C6" s="2">
        <v>2</v>
      </c>
      <c r="F6" s="11"/>
    </row>
    <row r="7" spans="1:6" ht="13.5">
      <c r="A7" s="1" t="s">
        <v>15</v>
      </c>
      <c r="B7" s="1" t="s">
        <v>9</v>
      </c>
      <c r="C7" s="2">
        <v>2</v>
      </c>
      <c r="F7" s="11"/>
    </row>
    <row r="8" spans="1:8" ht="13.5">
      <c r="A8" s="1" t="s">
        <v>16</v>
      </c>
      <c r="B8" s="1" t="s">
        <v>17</v>
      </c>
      <c r="C8" s="2">
        <v>2</v>
      </c>
      <c r="E8" s="7" t="s">
        <v>18</v>
      </c>
      <c r="F8" s="8">
        <v>1.82</v>
      </c>
      <c r="G8" s="12" t="s">
        <v>19</v>
      </c>
      <c r="H8" s="13">
        <v>1.18</v>
      </c>
    </row>
    <row r="9" spans="1:8" ht="13.5">
      <c r="A9" s="1" t="s">
        <v>20</v>
      </c>
      <c r="B9" s="1" t="s">
        <v>17</v>
      </c>
      <c r="C9" s="2">
        <v>48</v>
      </c>
      <c r="E9" s="7" t="s">
        <v>21</v>
      </c>
      <c r="F9" s="8">
        <v>29.38</v>
      </c>
      <c r="G9" s="12" t="s">
        <v>19</v>
      </c>
      <c r="H9" s="13">
        <v>65.5</v>
      </c>
    </row>
    <row r="10" spans="1:8" ht="13.5">
      <c r="A10" s="1" t="s">
        <v>22</v>
      </c>
      <c r="B10" s="1" t="s">
        <v>23</v>
      </c>
      <c r="C10" s="2">
        <v>1</v>
      </c>
      <c r="D10" s="1" t="s">
        <v>24</v>
      </c>
      <c r="E10" s="1" t="s">
        <v>25</v>
      </c>
      <c r="F10" s="11">
        <v>10.19</v>
      </c>
      <c r="G10" s="9" t="s">
        <v>26</v>
      </c>
      <c r="H10" s="13">
        <v>14.56</v>
      </c>
    </row>
    <row r="11" spans="1:6" ht="13.5">
      <c r="A11" s="1" t="s">
        <v>27</v>
      </c>
      <c r="B11" s="1" t="s">
        <v>23</v>
      </c>
      <c r="C11" s="2">
        <v>1</v>
      </c>
      <c r="D11" s="1" t="s">
        <v>24</v>
      </c>
      <c r="E11" s="1" t="s">
        <v>25</v>
      </c>
      <c r="F11" s="11"/>
    </row>
    <row r="12" spans="1:8" ht="13.5">
      <c r="A12" s="1" t="s">
        <v>28</v>
      </c>
      <c r="B12" s="1" t="s">
        <v>23</v>
      </c>
      <c r="C12" s="2">
        <v>1</v>
      </c>
      <c r="D12" s="1" t="s">
        <v>24</v>
      </c>
      <c r="E12" s="1" t="s">
        <v>25</v>
      </c>
      <c r="F12" s="11">
        <v>13.14</v>
      </c>
      <c r="G12" s="9" t="s">
        <v>29</v>
      </c>
      <c r="H12" s="13">
        <v>5.09</v>
      </c>
    </row>
    <row r="13" spans="1:6" ht="13.5">
      <c r="A13" s="1" t="s">
        <v>30</v>
      </c>
      <c r="B13" s="1" t="s">
        <v>31</v>
      </c>
      <c r="C13" s="2">
        <v>1</v>
      </c>
      <c r="E13" s="7" t="s">
        <v>32</v>
      </c>
      <c r="F13" s="8"/>
    </row>
    <row r="14" spans="1:6" ht="13.5">
      <c r="A14" s="1" t="s">
        <v>33</v>
      </c>
      <c r="B14" s="1" t="s">
        <v>31</v>
      </c>
      <c r="C14" s="2">
        <v>1</v>
      </c>
      <c r="E14" s="7" t="s">
        <v>32</v>
      </c>
      <c r="F14" s="8"/>
    </row>
    <row r="15" spans="1:6" ht="13.5">
      <c r="A15" s="1" t="s">
        <v>34</v>
      </c>
      <c r="B15" s="1" t="s">
        <v>31</v>
      </c>
      <c r="C15" s="2">
        <v>1</v>
      </c>
      <c r="E15" s="7" t="s">
        <v>32</v>
      </c>
      <c r="F15" s="8"/>
    </row>
    <row r="16" spans="1:6" ht="13.5">
      <c r="A16" s="1" t="s">
        <v>35</v>
      </c>
      <c r="B16" s="1" t="s">
        <v>31</v>
      </c>
      <c r="C16" s="2">
        <v>1</v>
      </c>
      <c r="E16" s="7" t="s">
        <v>32</v>
      </c>
      <c r="F16" s="8"/>
    </row>
    <row r="17" spans="1:8" ht="13.5">
      <c r="A17" s="1" t="s">
        <v>36</v>
      </c>
      <c r="B17" s="1" t="s">
        <v>37</v>
      </c>
      <c r="C17" s="2">
        <v>50</v>
      </c>
      <c r="E17" s="7" t="s">
        <v>38</v>
      </c>
      <c r="F17" s="8">
        <v>8.84</v>
      </c>
      <c r="G17" s="9" t="s">
        <v>39</v>
      </c>
      <c r="H17" s="13">
        <v>6.24</v>
      </c>
    </row>
    <row r="18" spans="1:8" ht="13.5">
      <c r="A18" s="1" t="s">
        <v>40</v>
      </c>
      <c r="B18" s="1" t="s">
        <v>41</v>
      </c>
      <c r="C18" s="2">
        <v>4</v>
      </c>
      <c r="E18" s="7"/>
      <c r="F18" s="8"/>
      <c r="G18" s="9"/>
      <c r="H18" s="14"/>
    </row>
    <row r="19" spans="1:8" ht="13.5">
      <c r="A19" s="1" t="s">
        <v>42</v>
      </c>
      <c r="B19" s="1" t="s">
        <v>37</v>
      </c>
      <c r="C19" s="2">
        <v>18</v>
      </c>
      <c r="E19" s="7" t="s">
        <v>43</v>
      </c>
      <c r="F19" s="8">
        <v>3.27</v>
      </c>
      <c r="G19" s="9" t="s">
        <v>44</v>
      </c>
      <c r="H19" s="13">
        <v>1.33</v>
      </c>
    </row>
    <row r="20" spans="1:8" ht="13.5">
      <c r="A20" s="1" t="s">
        <v>45</v>
      </c>
      <c r="B20" s="1" t="s">
        <v>37</v>
      </c>
      <c r="C20" s="2">
        <v>34</v>
      </c>
      <c r="E20" s="7" t="s">
        <v>46</v>
      </c>
      <c r="F20" s="8">
        <v>2.84</v>
      </c>
      <c r="G20" s="9" t="s">
        <v>47</v>
      </c>
      <c r="H20" s="13">
        <v>2.82</v>
      </c>
    </row>
    <row r="21" spans="1:8" ht="13.5">
      <c r="A21" s="1" t="s">
        <v>48</v>
      </c>
      <c r="B21" s="1" t="s">
        <v>37</v>
      </c>
      <c r="C21" s="2">
        <v>102</v>
      </c>
      <c r="E21" s="7" t="s">
        <v>49</v>
      </c>
      <c r="F21" s="8">
        <v>1.09</v>
      </c>
      <c r="G21" s="9" t="s">
        <v>50</v>
      </c>
      <c r="H21" s="13">
        <v>3.56</v>
      </c>
    </row>
    <row r="22" spans="1:8" ht="13.5">
      <c r="A22" s="1" t="s">
        <v>51</v>
      </c>
      <c r="B22" s="1" t="s">
        <v>37</v>
      </c>
      <c r="C22" s="2">
        <v>25</v>
      </c>
      <c r="E22" s="7" t="s">
        <v>52</v>
      </c>
      <c r="F22" s="8">
        <v>3.42</v>
      </c>
      <c r="G22" s="9" t="s">
        <v>53</v>
      </c>
      <c r="H22" s="13">
        <v>1.33</v>
      </c>
    </row>
    <row r="23" spans="1:8" ht="13.5">
      <c r="A23" s="1" t="s">
        <v>54</v>
      </c>
      <c r="B23" s="1" t="s">
        <v>37</v>
      </c>
      <c r="C23" s="2">
        <v>129</v>
      </c>
      <c r="E23" s="7" t="s">
        <v>55</v>
      </c>
      <c r="F23" s="8">
        <v>6.54</v>
      </c>
      <c r="G23" s="9" t="s">
        <v>56</v>
      </c>
      <c r="H23" s="13">
        <v>7</v>
      </c>
    </row>
    <row r="24" spans="1:8" ht="13.5">
      <c r="A24" s="1" t="s">
        <v>57</v>
      </c>
      <c r="B24" s="1" t="s">
        <v>37</v>
      </c>
      <c r="C24" s="2">
        <v>449</v>
      </c>
      <c r="E24" s="7" t="s">
        <v>58</v>
      </c>
      <c r="F24" s="8">
        <v>3.02</v>
      </c>
      <c r="G24" s="9" t="s">
        <v>59</v>
      </c>
      <c r="H24" s="13">
        <v>9.45</v>
      </c>
    </row>
    <row r="25" spans="1:8" ht="13.5">
      <c r="A25" s="1" t="s">
        <v>60</v>
      </c>
      <c r="B25" s="1" t="s">
        <v>37</v>
      </c>
      <c r="C25" s="2">
        <v>38</v>
      </c>
      <c r="E25" s="7" t="s">
        <v>61</v>
      </c>
      <c r="F25" s="8">
        <v>7.46</v>
      </c>
      <c r="G25" s="9" t="s">
        <v>62</v>
      </c>
      <c r="H25" s="13">
        <v>7.5</v>
      </c>
    </row>
    <row r="26" spans="1:8" ht="13.5">
      <c r="A26" s="1" t="s">
        <v>63</v>
      </c>
      <c r="B26" s="1" t="s">
        <v>41</v>
      </c>
      <c r="C26" s="2">
        <v>1</v>
      </c>
      <c r="E26" s="7"/>
      <c r="F26" s="8"/>
      <c r="G26" s="9"/>
      <c r="H26" s="14"/>
    </row>
    <row r="27" spans="1:8" ht="13.5">
      <c r="A27" s="1" t="s">
        <v>64</v>
      </c>
      <c r="B27" s="1" t="s">
        <v>37</v>
      </c>
      <c r="C27" s="2">
        <v>115</v>
      </c>
      <c r="E27" s="7" t="s">
        <v>65</v>
      </c>
      <c r="F27" s="8">
        <v>23.92</v>
      </c>
      <c r="G27" s="9" t="s">
        <v>66</v>
      </c>
      <c r="H27" s="13">
        <v>20.98</v>
      </c>
    </row>
    <row r="28" spans="1:8" ht="13.5">
      <c r="A28" s="1" t="s">
        <v>67</v>
      </c>
      <c r="B28" s="1" t="s">
        <v>37</v>
      </c>
      <c r="C28" s="2">
        <v>15</v>
      </c>
      <c r="D28" s="1" t="s">
        <v>68</v>
      </c>
      <c r="E28" s="7" t="s">
        <v>69</v>
      </c>
      <c r="F28" s="8">
        <v>2.39</v>
      </c>
      <c r="G28" s="9" t="s">
        <v>70</v>
      </c>
      <c r="H28" s="13">
        <v>7.97</v>
      </c>
    </row>
    <row r="29" spans="1:8" ht="13.5">
      <c r="A29" s="1" t="s">
        <v>71</v>
      </c>
      <c r="B29" s="1" t="s">
        <v>37</v>
      </c>
      <c r="C29" s="2">
        <v>104</v>
      </c>
      <c r="E29" s="7" t="s">
        <v>72</v>
      </c>
      <c r="F29" s="8">
        <v>7.92</v>
      </c>
      <c r="G29" s="9" t="s">
        <v>73</v>
      </c>
      <c r="H29" s="13">
        <v>9.66</v>
      </c>
    </row>
    <row r="30" spans="1:8" ht="13.5">
      <c r="A30" s="1" t="s">
        <v>74</v>
      </c>
      <c r="B30" s="1" t="s">
        <v>37</v>
      </c>
      <c r="C30" s="2">
        <v>104</v>
      </c>
      <c r="E30" s="7" t="s">
        <v>75</v>
      </c>
      <c r="F30" s="8">
        <v>3.5</v>
      </c>
      <c r="G30" s="9" t="s">
        <v>76</v>
      </c>
      <c r="H30" s="13">
        <v>5.46</v>
      </c>
    </row>
    <row r="31" spans="1:8" ht="13.5">
      <c r="A31" s="1" t="s">
        <v>77</v>
      </c>
      <c r="B31" s="1" t="s">
        <v>78</v>
      </c>
      <c r="C31" s="2">
        <v>4</v>
      </c>
      <c r="D31" s="1" t="s">
        <v>79</v>
      </c>
      <c r="E31" s="7" t="s">
        <v>80</v>
      </c>
      <c r="F31" s="15">
        <v>13.09</v>
      </c>
      <c r="G31" s="12" t="s">
        <v>81</v>
      </c>
      <c r="H31" s="16" t="s">
        <v>82</v>
      </c>
    </row>
    <row r="32" spans="1:6" ht="13.5">
      <c r="A32" s="1" t="s">
        <v>83</v>
      </c>
      <c r="B32" s="1" t="s">
        <v>84</v>
      </c>
      <c r="C32" s="2">
        <v>1</v>
      </c>
      <c r="F32" s="11"/>
    </row>
    <row r="33" spans="1:6" ht="13.5">
      <c r="A33" s="1" t="s">
        <v>85</v>
      </c>
      <c r="B33" s="1" t="s">
        <v>84</v>
      </c>
      <c r="C33" s="2">
        <v>3</v>
      </c>
      <c r="F33" s="11"/>
    </row>
    <row r="34" spans="1:6" ht="13.5">
      <c r="A34" s="1" t="s">
        <v>86</v>
      </c>
      <c r="B34" s="1" t="s">
        <v>84</v>
      </c>
      <c r="C34" s="2">
        <v>3</v>
      </c>
      <c r="F34" s="11"/>
    </row>
    <row r="35" spans="1:3" ht="13.5">
      <c r="A35" s="1" t="s">
        <v>87</v>
      </c>
      <c r="B35" s="1" t="s">
        <v>84</v>
      </c>
      <c r="C35" s="2">
        <v>1</v>
      </c>
    </row>
    <row r="36" spans="1:6" ht="13.5">
      <c r="A36" s="1" t="s">
        <v>88</v>
      </c>
      <c r="B36" s="1" t="s">
        <v>84</v>
      </c>
      <c r="C36" s="2">
        <v>3</v>
      </c>
      <c r="F36" s="11"/>
    </row>
    <row r="37" spans="1:6" ht="13.5">
      <c r="A37" s="1" t="s">
        <v>89</v>
      </c>
      <c r="B37" s="1" t="s">
        <v>84</v>
      </c>
      <c r="C37" s="2">
        <v>1</v>
      </c>
      <c r="F37" s="11"/>
    </row>
    <row r="38" spans="1:6" ht="13.5">
      <c r="A38" s="1" t="s">
        <v>90</v>
      </c>
      <c r="B38" s="1" t="s">
        <v>84</v>
      </c>
      <c r="C38" s="2">
        <v>1</v>
      </c>
      <c r="F38" s="11"/>
    </row>
    <row r="39" spans="1:6" ht="13.5">
      <c r="A39" s="1" t="s">
        <v>91</v>
      </c>
      <c r="B39" s="1" t="s">
        <v>84</v>
      </c>
      <c r="C39" s="2">
        <v>1</v>
      </c>
      <c r="F39" s="11"/>
    </row>
    <row r="40" spans="1:6" ht="13.5">
      <c r="A40" s="1" t="s">
        <v>92</v>
      </c>
      <c r="B40" s="1" t="s">
        <v>93</v>
      </c>
      <c r="C40" s="2">
        <v>1</v>
      </c>
      <c r="E40" s="7" t="s">
        <v>94</v>
      </c>
      <c r="F40" s="8"/>
    </row>
    <row r="41" spans="1:6" ht="13.5">
      <c r="A41" s="1" t="s">
        <v>95</v>
      </c>
      <c r="B41" s="1" t="s">
        <v>93</v>
      </c>
      <c r="C41" s="2">
        <v>1</v>
      </c>
      <c r="F41" s="11"/>
    </row>
    <row r="42" spans="1:6" ht="13.5">
      <c r="A42" s="1" t="s">
        <v>96</v>
      </c>
      <c r="B42" s="1" t="s">
        <v>93</v>
      </c>
      <c r="C42" s="2">
        <v>1</v>
      </c>
      <c r="F42" s="11"/>
    </row>
    <row r="43" spans="1:6" ht="13.5">
      <c r="A43" s="1" t="s">
        <v>97</v>
      </c>
      <c r="B43" s="1" t="s">
        <v>98</v>
      </c>
      <c r="C43" s="2">
        <v>4</v>
      </c>
      <c r="F43" s="11"/>
    </row>
    <row r="44" spans="1:6" ht="13.5">
      <c r="A44" s="1" t="s">
        <v>99</v>
      </c>
      <c r="B44" s="1" t="s">
        <v>98</v>
      </c>
      <c r="C44" s="2">
        <v>4</v>
      </c>
      <c r="E44" s="7" t="s">
        <v>94</v>
      </c>
      <c r="F44" s="8"/>
    </row>
    <row r="45" spans="1:6" ht="13.5">
      <c r="A45" s="1" t="s">
        <v>100</v>
      </c>
      <c r="B45" s="1" t="s">
        <v>98</v>
      </c>
      <c r="C45" s="2">
        <v>2</v>
      </c>
      <c r="F45" s="11"/>
    </row>
    <row r="46" spans="1:6" ht="13.5">
      <c r="A46" s="1" t="s">
        <v>101</v>
      </c>
      <c r="B46" s="1" t="s">
        <v>98</v>
      </c>
      <c r="C46" s="2">
        <v>3</v>
      </c>
      <c r="F46" s="11"/>
    </row>
    <row r="47" spans="1:6" ht="13.5">
      <c r="A47" s="1" t="s">
        <v>102</v>
      </c>
      <c r="B47" s="1" t="s">
        <v>98</v>
      </c>
      <c r="C47" s="2">
        <v>6</v>
      </c>
      <c r="F47" s="11"/>
    </row>
    <row r="48" spans="1:6" ht="13.5">
      <c r="A48" s="1" t="s">
        <v>103</v>
      </c>
      <c r="B48" s="1" t="s">
        <v>98</v>
      </c>
      <c r="C48" s="2">
        <v>1</v>
      </c>
      <c r="F48" s="11"/>
    </row>
    <row r="49" spans="1:6" ht="13.5">
      <c r="A49" s="1" t="s">
        <v>104</v>
      </c>
      <c r="B49" s="1" t="s">
        <v>98</v>
      </c>
      <c r="C49" s="2">
        <v>2</v>
      </c>
      <c r="F49" s="11"/>
    </row>
    <row r="50" spans="1:6" ht="13.5">
      <c r="A50" s="1" t="s">
        <v>105</v>
      </c>
      <c r="B50" s="1" t="s">
        <v>98</v>
      </c>
      <c r="C50" s="2">
        <v>2</v>
      </c>
      <c r="F50" s="11"/>
    </row>
    <row r="51" spans="1:6" ht="13.5">
      <c r="A51" s="1" t="s">
        <v>106</v>
      </c>
      <c r="B51" s="1" t="s">
        <v>98</v>
      </c>
      <c r="C51" s="2">
        <v>2</v>
      </c>
      <c r="F51" s="11"/>
    </row>
    <row r="52" spans="1:6" ht="13.5">
      <c r="A52" s="1" t="s">
        <v>107</v>
      </c>
      <c r="B52" s="1" t="s">
        <v>98</v>
      </c>
      <c r="C52" s="2">
        <v>2</v>
      </c>
      <c r="F52" s="11"/>
    </row>
    <row r="53" spans="1:6" ht="13.5">
      <c r="A53" s="1" t="s">
        <v>108</v>
      </c>
      <c r="B53" s="1" t="s">
        <v>98</v>
      </c>
      <c r="C53" s="2">
        <v>6</v>
      </c>
      <c r="F53" s="11"/>
    </row>
    <row r="54" spans="1:6" ht="13.5">
      <c r="A54" s="1" t="s">
        <v>109</v>
      </c>
      <c r="B54" s="1" t="s">
        <v>98</v>
      </c>
      <c r="C54" s="2">
        <v>4</v>
      </c>
      <c r="F54" s="11"/>
    </row>
    <row r="55" spans="1:6" ht="13.5">
      <c r="A55" s="1" t="s">
        <v>110</v>
      </c>
      <c r="B55" s="1" t="s">
        <v>98</v>
      </c>
      <c r="C55" s="2">
        <v>2</v>
      </c>
      <c r="F55" s="11"/>
    </row>
    <row r="56" spans="1:6" ht="13.5">
      <c r="A56" s="1" t="s">
        <v>111</v>
      </c>
      <c r="B56" s="1" t="s">
        <v>98</v>
      </c>
      <c r="C56" s="2">
        <v>1</v>
      </c>
      <c r="F56" s="11"/>
    </row>
    <row r="57" spans="1:6" ht="13.5">
      <c r="A57" s="1" t="s">
        <v>112</v>
      </c>
      <c r="B57" s="1" t="s">
        <v>98</v>
      </c>
      <c r="C57" s="2">
        <v>1</v>
      </c>
      <c r="F57" s="11"/>
    </row>
    <row r="58" spans="1:6" ht="13.5">
      <c r="A58" s="1" t="s">
        <v>113</v>
      </c>
      <c r="B58" s="1" t="s">
        <v>98</v>
      </c>
      <c r="C58" s="2">
        <v>2</v>
      </c>
      <c r="F58" s="11"/>
    </row>
    <row r="59" spans="1:6" ht="13.5">
      <c r="A59" s="1" t="s">
        <v>114</v>
      </c>
      <c r="B59" s="1" t="s">
        <v>98</v>
      </c>
      <c r="C59" s="2">
        <v>1</v>
      </c>
      <c r="F59" s="11"/>
    </row>
    <row r="60" spans="1:6" ht="13.5">
      <c r="A60" s="1" t="s">
        <v>115</v>
      </c>
      <c r="B60" s="1" t="s">
        <v>98</v>
      </c>
      <c r="C60" s="2">
        <v>2</v>
      </c>
      <c r="F60" s="11"/>
    </row>
    <row r="61" spans="1:6" ht="13.5">
      <c r="A61" s="1" t="s">
        <v>116</v>
      </c>
      <c r="B61" s="1" t="s">
        <v>98</v>
      </c>
      <c r="C61" s="2">
        <v>4</v>
      </c>
      <c r="F61" s="11"/>
    </row>
    <row r="62" spans="1:6" ht="13.5">
      <c r="A62" s="1" t="s">
        <v>117</v>
      </c>
      <c r="B62" s="1" t="s">
        <v>98</v>
      </c>
      <c r="C62" s="2">
        <v>2</v>
      </c>
      <c r="F62" s="11"/>
    </row>
    <row r="63" spans="1:6" ht="13.5">
      <c r="A63" s="1" t="s">
        <v>118</v>
      </c>
      <c r="B63" s="1" t="s">
        <v>98</v>
      </c>
      <c r="C63" s="2">
        <v>2</v>
      </c>
      <c r="F63" s="11"/>
    </row>
    <row r="64" spans="1:6" ht="13.5">
      <c r="A64" s="1" t="s">
        <v>119</v>
      </c>
      <c r="B64" s="1" t="s">
        <v>98</v>
      </c>
      <c r="C64" s="2">
        <v>10</v>
      </c>
      <c r="F64" s="11"/>
    </row>
    <row r="65" spans="1:6" ht="13.5">
      <c r="A65" s="1" t="s">
        <v>120</v>
      </c>
      <c r="B65" s="1" t="s">
        <v>98</v>
      </c>
      <c r="C65" s="2">
        <v>2</v>
      </c>
      <c r="F65" s="11"/>
    </row>
    <row r="66" spans="1:6" ht="13.5">
      <c r="A66" s="1" t="s">
        <v>121</v>
      </c>
      <c r="B66" s="1" t="s">
        <v>98</v>
      </c>
      <c r="C66" s="2">
        <v>1</v>
      </c>
      <c r="F66" s="11"/>
    </row>
    <row r="67" spans="1:6" ht="13.5">
      <c r="A67" s="1" t="s">
        <v>122</v>
      </c>
      <c r="B67" s="1" t="s">
        <v>98</v>
      </c>
      <c r="C67" s="2">
        <v>1</v>
      </c>
      <c r="F67" s="11"/>
    </row>
    <row r="68" spans="1:6" ht="13.5">
      <c r="A68" s="1" t="s">
        <v>123</v>
      </c>
      <c r="B68" s="1" t="s">
        <v>98</v>
      </c>
      <c r="C68" s="2">
        <v>2</v>
      </c>
      <c r="F68" s="11"/>
    </row>
    <row r="69" spans="1:6" ht="13.5">
      <c r="A69" s="1" t="s">
        <v>124</v>
      </c>
      <c r="B69" s="1" t="s">
        <v>98</v>
      </c>
      <c r="C69" s="2">
        <v>1</v>
      </c>
      <c r="F69" s="11"/>
    </row>
    <row r="70" spans="1:6" ht="13.5">
      <c r="A70" s="1" t="s">
        <v>125</v>
      </c>
      <c r="B70" s="1" t="s">
        <v>98</v>
      </c>
      <c r="C70" s="2">
        <v>1</v>
      </c>
      <c r="F70" s="11"/>
    </row>
    <row r="71" spans="1:6" ht="13.5">
      <c r="A71" s="1" t="s">
        <v>126</v>
      </c>
      <c r="B71" s="1" t="s">
        <v>98</v>
      </c>
      <c r="C71" s="2">
        <v>2</v>
      </c>
      <c r="F71" s="11"/>
    </row>
    <row r="72" spans="1:6" ht="13.5">
      <c r="A72" s="1" t="s">
        <v>127</v>
      </c>
      <c r="B72" s="1" t="s">
        <v>98</v>
      </c>
      <c r="C72" s="2">
        <v>1</v>
      </c>
      <c r="F72" s="11"/>
    </row>
    <row r="73" spans="1:6" ht="13.5">
      <c r="A73" s="1" t="s">
        <v>128</v>
      </c>
      <c r="B73" s="1" t="s">
        <v>98</v>
      </c>
      <c r="C73" s="2">
        <v>1</v>
      </c>
      <c r="F73" s="11"/>
    </row>
    <row r="74" spans="1:6" ht="13.5">
      <c r="A74" s="1" t="s">
        <v>129</v>
      </c>
      <c r="B74" s="1" t="s">
        <v>98</v>
      </c>
      <c r="C74" s="2">
        <v>1</v>
      </c>
      <c r="F74" s="11"/>
    </row>
    <row r="75" spans="1:6" ht="13.5">
      <c r="A75" s="1" t="s">
        <v>130</v>
      </c>
      <c r="B75" s="1" t="s">
        <v>98</v>
      </c>
      <c r="C75" s="2">
        <v>4</v>
      </c>
      <c r="F75" s="11"/>
    </row>
    <row r="76" spans="1:6" ht="13.5">
      <c r="A76" s="1" t="s">
        <v>131</v>
      </c>
      <c r="B76" s="1" t="s">
        <v>98</v>
      </c>
      <c r="C76" s="2">
        <v>2</v>
      </c>
      <c r="F76" s="11"/>
    </row>
    <row r="77" spans="1:6" ht="13.5">
      <c r="A77" s="1" t="s">
        <v>132</v>
      </c>
      <c r="B77" s="1" t="s">
        <v>98</v>
      </c>
      <c r="C77" s="2">
        <v>4</v>
      </c>
      <c r="F77" s="11"/>
    </row>
    <row r="78" spans="1:6" ht="13.5">
      <c r="A78" s="1" t="s">
        <v>133</v>
      </c>
      <c r="B78" s="1" t="s">
        <v>98</v>
      </c>
      <c r="C78" s="2">
        <v>2</v>
      </c>
      <c r="F78" s="11"/>
    </row>
    <row r="79" spans="1:6" ht="13.5">
      <c r="A79" s="1" t="s">
        <v>134</v>
      </c>
      <c r="B79" s="1" t="s">
        <v>98</v>
      </c>
      <c r="C79" s="2">
        <v>2</v>
      </c>
      <c r="F79" s="11"/>
    </row>
    <row r="80" spans="1:6" ht="13.5">
      <c r="A80" s="1" t="s">
        <v>135</v>
      </c>
      <c r="B80" s="1" t="s">
        <v>98</v>
      </c>
      <c r="C80" s="2">
        <v>1</v>
      </c>
      <c r="F80" s="11"/>
    </row>
    <row r="81" spans="1:6" ht="13.5">
      <c r="A81" s="1" t="s">
        <v>136</v>
      </c>
      <c r="B81" s="1" t="s">
        <v>98</v>
      </c>
      <c r="C81" s="2">
        <v>1</v>
      </c>
      <c r="F81" s="11"/>
    </row>
    <row r="82" spans="1:6" ht="13.5">
      <c r="A82" s="1" t="s">
        <v>137</v>
      </c>
      <c r="B82" s="1" t="s">
        <v>98</v>
      </c>
      <c r="C82" s="2">
        <v>1</v>
      </c>
      <c r="F82" s="11"/>
    </row>
    <row r="83" spans="1:6" ht="13.5">
      <c r="A83" s="1" t="s">
        <v>138</v>
      </c>
      <c r="B83" s="1" t="s">
        <v>139</v>
      </c>
      <c r="C83" s="2">
        <v>1</v>
      </c>
      <c r="E83" s="7" t="s">
        <v>94</v>
      </c>
      <c r="F83" s="8"/>
    </row>
    <row r="84" spans="1:6" ht="13.5">
      <c r="A84" s="1" t="s">
        <v>140</v>
      </c>
      <c r="B84" s="1" t="s">
        <v>139</v>
      </c>
      <c r="C84" s="2">
        <v>1</v>
      </c>
      <c r="F84" s="11"/>
    </row>
    <row r="85" spans="1:6" ht="13.5">
      <c r="A85" s="1" t="s">
        <v>141</v>
      </c>
      <c r="B85" s="1" t="s">
        <v>139</v>
      </c>
      <c r="C85" s="2">
        <v>1</v>
      </c>
      <c r="F85" s="11"/>
    </row>
    <row r="86" spans="1:6" ht="13.5">
      <c r="A86" s="1" t="s">
        <v>142</v>
      </c>
      <c r="B86" s="1" t="s">
        <v>139</v>
      </c>
      <c r="C86" s="2">
        <v>1</v>
      </c>
      <c r="F86" s="11"/>
    </row>
    <row r="87" spans="1:6" ht="13.5">
      <c r="A87" s="1" t="s">
        <v>143</v>
      </c>
      <c r="B87" s="1" t="s">
        <v>139</v>
      </c>
      <c r="C87" s="2">
        <v>1</v>
      </c>
      <c r="F87" s="11"/>
    </row>
    <row r="88" spans="1:8" ht="13.5">
      <c r="A88" s="1" t="s">
        <v>144</v>
      </c>
      <c r="B88" s="1" t="s">
        <v>145</v>
      </c>
      <c r="C88" s="2">
        <v>4</v>
      </c>
      <c r="D88" s="1" t="s">
        <v>10</v>
      </c>
      <c r="E88" s="7" t="s">
        <v>146</v>
      </c>
      <c r="F88" s="8">
        <v>11.65</v>
      </c>
      <c r="G88" s="12" t="s">
        <v>147</v>
      </c>
      <c r="H88" s="17">
        <v>43.18</v>
      </c>
    </row>
    <row r="89" spans="1:3" ht="13.5">
      <c r="A89" s="1" t="s">
        <v>148</v>
      </c>
      <c r="B89" s="1" t="s">
        <v>145</v>
      </c>
      <c r="C89" s="2">
        <v>2</v>
      </c>
    </row>
    <row r="90" spans="1:3" ht="13.5">
      <c r="A90" s="1" t="s">
        <v>149</v>
      </c>
      <c r="B90" s="1" t="s">
        <v>145</v>
      </c>
      <c r="C90" s="2">
        <v>6</v>
      </c>
    </row>
    <row r="91" spans="1:3" ht="13.5">
      <c r="A91" s="1" t="s">
        <v>150</v>
      </c>
      <c r="B91" s="1" t="s">
        <v>145</v>
      </c>
      <c r="C91" s="2">
        <v>2</v>
      </c>
    </row>
    <row r="92" spans="1:3" ht="13.5">
      <c r="A92" s="1" t="s">
        <v>151</v>
      </c>
      <c r="B92" s="1" t="s">
        <v>145</v>
      </c>
      <c r="C92" s="2">
        <v>2</v>
      </c>
    </row>
    <row r="93" spans="1:3" ht="13.5">
      <c r="A93" s="1" t="s">
        <v>152</v>
      </c>
      <c r="B93" s="1" t="s">
        <v>145</v>
      </c>
      <c r="C93" s="2">
        <v>2</v>
      </c>
    </row>
    <row r="95" spans="1:3" ht="13.5">
      <c r="A95" s="1" t="s">
        <v>153</v>
      </c>
      <c r="C95" s="2">
        <f>SUM(C5:C93)</f>
        <v>1390</v>
      </c>
    </row>
    <row r="96" spans="1:3" ht="13.5">
      <c r="A96" s="1" t="s">
        <v>154</v>
      </c>
      <c r="C96" s="2">
        <f>SUM(C43:C82)</f>
        <v>95</v>
      </c>
    </row>
    <row r="97" spans="1:3" ht="13.5">
      <c r="A97" s="1" t="s">
        <v>155</v>
      </c>
      <c r="C97" s="2">
        <f>C95-C96</f>
        <v>1295</v>
      </c>
    </row>
    <row r="98" spans="1:3" ht="13.5">
      <c r="A98" s="1" t="s">
        <v>156</v>
      </c>
      <c r="C98" s="2">
        <f>SUM(C13:C30)</f>
        <v>1192</v>
      </c>
    </row>
    <row r="99" spans="1:3" ht="13.5">
      <c r="A99" s="1" t="s">
        <v>157</v>
      </c>
      <c r="C99" s="2">
        <f>C97-C98</f>
        <v>103</v>
      </c>
    </row>
    <row r="100" spans="1:3" ht="13.5">
      <c r="A100" s="1" t="s">
        <v>158</v>
      </c>
      <c r="C100" s="18">
        <f>C96/C95</f>
        <v>0.0683453237410072</v>
      </c>
    </row>
    <row r="101" spans="1:3" ht="13.5">
      <c r="A101" s="1" t="s">
        <v>159</v>
      </c>
      <c r="C101" s="18">
        <f>C96/(C96+C99)</f>
        <v>0.4797979797979798</v>
      </c>
    </row>
  </sheetData>
  <sheetProtection selectLockedCells="1" selectUnlockedCells="1"/>
  <hyperlinks>
    <hyperlink ref="E5" r:id="rId1" display="RS 770406"/>
    <hyperlink ref="E8" r:id="rId2" display="RS 6190036"/>
    <hyperlink ref="G8" r:id="rId3" display="http://www.thebigbearingstore.com"/>
    <hyperlink ref="E9" r:id="rId4" display="RS 6189890"/>
    <hyperlink ref="G9" r:id="rId5" display="http://www.thebigbearingstore.com"/>
    <hyperlink ref="E13" r:id="rId6" display="See 'Extruder' pages"/>
    <hyperlink ref="E14" r:id="rId7" display="See 'Extruder' pages"/>
    <hyperlink ref="E15" r:id="rId8" display="See 'Extruder' pages"/>
    <hyperlink ref="E16" r:id="rId9" display="See 'Extruder' pages"/>
    <hyperlink ref="E17" r:id="rId10" display="RS 4838196"/>
    <hyperlink ref="E19" r:id="rId11" display="RS 560293"/>
    <hyperlink ref="E20" r:id="rId12" display="RS 524281"/>
    <hyperlink ref="E21" r:id="rId13" display="RS 560338"/>
    <hyperlink ref="E22" r:id="rId14" display="RS 525896"/>
    <hyperlink ref="E23" r:id="rId15" display="RS 524304"/>
    <hyperlink ref="E24" r:id="rId16" display="RS 525925"/>
    <hyperlink ref="E25" r:id="rId17" display="RS 4838225"/>
    <hyperlink ref="E27" r:id="rId18" display="RS 4838253"/>
    <hyperlink ref="E28" r:id="rId19" display="RS 6667753"/>
    <hyperlink ref="E29" r:id="rId20" display="RS 527612"/>
    <hyperlink ref="E30" r:id="rId21" display="RS 527634"/>
    <hyperlink ref="E31" r:id="rId22" display="RepRap Stepping Motors Page"/>
    <hyperlink ref="G31" r:id="rId23" display="http://www.interinar.com/"/>
    <hyperlink ref="E40" r:id="rId24" display="See 'Materials Procurement' page"/>
    <hyperlink ref="E44" r:id="rId25" display="See 'Materials Procurement' page"/>
    <hyperlink ref="E83" r:id="rId26" display="See 'Materials Procurement' page"/>
    <hyperlink ref="E88" r:id="rId27" display="RS 530337"/>
    <hyperlink ref="G88" r:id="rId28" display="http://www.acehardwareoutlet.com/"/>
  </hyperlinks>
  <printOptions/>
  <pageMargins left="0.7479166666666667" right="0.7479166666666667" top="0.9840277777777777" bottom="0.9840277777777777" header="0.5118055555555555" footer="0.5118055555555555"/>
  <pageSetup horizontalDpi="300" verticalDpi="300" orientation="portrait" pageOrder="overThenDown" paperSize="9"/>
  <drawing r:id="rId29"/>
</worksheet>
</file>

<file path=xl/worksheets/sheet2.xml><?xml version="1.0" encoding="utf-8"?>
<worksheet xmlns="http://schemas.openxmlformats.org/spreadsheetml/2006/main" xmlns:r="http://schemas.openxmlformats.org/officeDocument/2006/relationships">
  <dimension ref="A1:T25"/>
  <sheetViews>
    <sheetView workbookViewId="0" topLeftCell="D28">
      <selection activeCell="R5" sqref="R5"/>
    </sheetView>
  </sheetViews>
  <sheetFormatPr defaultColWidth="7.19921875" defaultRowHeight="14.25"/>
  <cols>
    <col min="1" max="1" width="4.69921875" style="1" customWidth="1"/>
    <col min="2" max="2" width="16.8984375" style="1" customWidth="1"/>
    <col min="3" max="3" width="8.69921875" style="1" customWidth="1"/>
    <col min="4" max="4" width="7.8984375" style="1" customWidth="1"/>
    <col min="5" max="5" width="9.8984375" style="1" customWidth="1"/>
    <col min="6" max="6" width="3.296875" style="1" customWidth="1"/>
    <col min="7" max="7" width="12.19921875" style="2" customWidth="1"/>
    <col min="8" max="8" width="11.19921875" style="1" customWidth="1"/>
    <col min="9" max="9" width="2.59765625" style="1" customWidth="1"/>
    <col min="10" max="10" width="4" style="1" customWidth="1"/>
    <col min="11" max="11" width="5" style="1" customWidth="1"/>
    <col min="12" max="12" width="8.19921875" style="1" customWidth="1"/>
    <col min="13" max="13" width="8.796875" style="1" customWidth="1"/>
    <col min="14" max="14" width="9.59765625" style="1" customWidth="1"/>
    <col min="15" max="16" width="10.59765625" style="1" customWidth="1"/>
    <col min="17" max="17" width="3.296875" style="1" customWidth="1"/>
    <col min="18" max="20" width="3.8984375" style="1" customWidth="1"/>
    <col min="21" max="16384" width="7.19921875" style="1" customWidth="1"/>
  </cols>
  <sheetData>
    <row r="1" spans="1:10" ht="13.5">
      <c r="A1" s="4" t="s">
        <v>160</v>
      </c>
      <c r="J1" s="4" t="s">
        <v>161</v>
      </c>
    </row>
    <row r="3" spans="1:20" ht="13.5">
      <c r="A3" s="19" t="s">
        <v>9</v>
      </c>
      <c r="B3" s="19" t="s">
        <v>162</v>
      </c>
      <c r="C3" s="19" t="s">
        <v>163</v>
      </c>
      <c r="D3" s="19" t="s">
        <v>1</v>
      </c>
      <c r="E3" s="19" t="s">
        <v>164</v>
      </c>
      <c r="F3" s="19" t="s">
        <v>2</v>
      </c>
      <c r="G3" s="20" t="s">
        <v>165</v>
      </c>
      <c r="H3" s="19" t="s">
        <v>166</v>
      </c>
      <c r="J3" s="19" t="s">
        <v>23</v>
      </c>
      <c r="K3" s="19" t="s">
        <v>162</v>
      </c>
      <c r="L3" s="19" t="s">
        <v>1</v>
      </c>
      <c r="M3" s="19" t="s">
        <v>167</v>
      </c>
      <c r="N3" s="19" t="s">
        <v>168</v>
      </c>
      <c r="O3" s="19" t="s">
        <v>169</v>
      </c>
      <c r="P3" s="19" t="s">
        <v>170</v>
      </c>
      <c r="Q3" s="19" t="s">
        <v>2</v>
      </c>
      <c r="R3" s="19" t="s">
        <v>171</v>
      </c>
      <c r="S3" s="19" t="s">
        <v>172</v>
      </c>
      <c r="T3" s="19" t="s">
        <v>173</v>
      </c>
    </row>
    <row r="4" spans="1:20" ht="13.5">
      <c r="A4" s="21" t="s">
        <v>174</v>
      </c>
      <c r="B4" s="22" t="s">
        <v>175</v>
      </c>
      <c r="C4" s="22" t="s">
        <v>176</v>
      </c>
      <c r="D4" s="21" t="s">
        <v>145</v>
      </c>
      <c r="E4" s="21">
        <v>440</v>
      </c>
      <c r="F4" s="21">
        <v>2</v>
      </c>
      <c r="G4" s="23">
        <v>1</v>
      </c>
      <c r="H4" s="23"/>
      <c r="J4" s="22" t="s">
        <v>177</v>
      </c>
      <c r="K4" s="22" t="s">
        <v>178</v>
      </c>
      <c r="L4" s="22" t="s">
        <v>179</v>
      </c>
      <c r="M4" s="21">
        <v>5</v>
      </c>
      <c r="N4" s="21">
        <v>5</v>
      </c>
      <c r="O4" s="21" t="s">
        <v>180</v>
      </c>
      <c r="P4" s="22" t="s">
        <v>181</v>
      </c>
      <c r="Q4" s="21">
        <v>1</v>
      </c>
      <c r="R4" s="24"/>
      <c r="S4" s="24" t="s">
        <v>182</v>
      </c>
      <c r="T4" s="24"/>
    </row>
    <row r="5" spans="1:20" ht="13.5">
      <c r="A5" s="21" t="s">
        <v>183</v>
      </c>
      <c r="B5" s="22" t="s">
        <v>184</v>
      </c>
      <c r="C5" s="22" t="s">
        <v>176</v>
      </c>
      <c r="D5" s="21" t="s">
        <v>145</v>
      </c>
      <c r="E5" s="21">
        <v>370</v>
      </c>
      <c r="F5" s="21">
        <v>6</v>
      </c>
      <c r="G5" s="23" t="s">
        <v>185</v>
      </c>
      <c r="H5" s="23"/>
      <c r="J5" s="22" t="s">
        <v>186</v>
      </c>
      <c r="K5" s="22" t="s">
        <v>187</v>
      </c>
      <c r="L5" s="22" t="s">
        <v>179</v>
      </c>
      <c r="M5" s="21">
        <v>5</v>
      </c>
      <c r="N5" s="21">
        <v>5</v>
      </c>
      <c r="O5" s="21" t="s">
        <v>180</v>
      </c>
      <c r="P5" s="21" t="s">
        <v>188</v>
      </c>
      <c r="Q5" s="21">
        <v>1</v>
      </c>
      <c r="R5" s="25" t="s">
        <v>189</v>
      </c>
      <c r="S5" s="25"/>
      <c r="T5" s="25"/>
    </row>
    <row r="6" spans="1:20" ht="13.5">
      <c r="A6" s="21" t="s">
        <v>190</v>
      </c>
      <c r="B6" s="22" t="s">
        <v>191</v>
      </c>
      <c r="C6" s="22" t="s">
        <v>176</v>
      </c>
      <c r="D6" s="21" t="s">
        <v>145</v>
      </c>
      <c r="E6" s="21">
        <v>294</v>
      </c>
      <c r="F6" s="21">
        <v>4</v>
      </c>
      <c r="G6" s="23" t="s">
        <v>192</v>
      </c>
      <c r="H6" s="23"/>
      <c r="J6" s="22" t="s">
        <v>193</v>
      </c>
      <c r="K6" s="22" t="s">
        <v>194</v>
      </c>
      <c r="L6" s="22" t="s">
        <v>195</v>
      </c>
      <c r="M6" s="21">
        <v>5</v>
      </c>
      <c r="N6" s="21">
        <v>5</v>
      </c>
      <c r="O6" s="21" t="s">
        <v>196</v>
      </c>
      <c r="P6" s="1" t="s">
        <v>197</v>
      </c>
      <c r="Q6" s="21">
        <v>1</v>
      </c>
      <c r="R6" s="24"/>
      <c r="S6" s="24" t="s">
        <v>182</v>
      </c>
      <c r="T6" s="24"/>
    </row>
    <row r="7" spans="1:8" ht="13.5">
      <c r="A7" s="22" t="s">
        <v>198</v>
      </c>
      <c r="B7" s="22" t="s">
        <v>199</v>
      </c>
      <c r="C7" s="22" t="s">
        <v>176</v>
      </c>
      <c r="D7" s="22" t="s">
        <v>145</v>
      </c>
      <c r="E7" s="21">
        <v>355</v>
      </c>
      <c r="F7" s="21">
        <v>2</v>
      </c>
      <c r="G7" s="23">
        <v>7</v>
      </c>
      <c r="H7" s="23"/>
    </row>
    <row r="8" spans="1:8" ht="13.5">
      <c r="A8" s="22" t="s">
        <v>200</v>
      </c>
      <c r="B8" s="22" t="s">
        <v>201</v>
      </c>
      <c r="C8" s="22" t="s">
        <v>176</v>
      </c>
      <c r="D8" s="21" t="s">
        <v>145</v>
      </c>
      <c r="E8" s="21">
        <v>418</v>
      </c>
      <c r="F8" s="21">
        <v>2</v>
      </c>
      <c r="G8" s="23">
        <v>8</v>
      </c>
      <c r="H8" s="23"/>
    </row>
    <row r="9" spans="1:8" ht="13.5">
      <c r="A9" s="21" t="s">
        <v>202</v>
      </c>
      <c r="B9" s="22" t="s">
        <v>203</v>
      </c>
      <c r="C9" s="22" t="s">
        <v>176</v>
      </c>
      <c r="D9" s="21" t="s">
        <v>145</v>
      </c>
      <c r="E9" s="21">
        <v>330</v>
      </c>
      <c r="F9" s="21">
        <v>2</v>
      </c>
      <c r="G9" s="23">
        <v>6</v>
      </c>
      <c r="H9" s="23"/>
    </row>
    <row r="10" spans="1:8" ht="13.5">
      <c r="A10" s="21" t="s">
        <v>204</v>
      </c>
      <c r="B10" s="22" t="s">
        <v>205</v>
      </c>
      <c r="C10" s="21">
        <v>8</v>
      </c>
      <c r="D10" s="21" t="s">
        <v>9</v>
      </c>
      <c r="E10" s="21">
        <v>495</v>
      </c>
      <c r="F10" s="21">
        <v>2</v>
      </c>
      <c r="G10" s="23"/>
      <c r="H10" s="23">
        <v>1</v>
      </c>
    </row>
    <row r="11" spans="1:8" ht="13.5">
      <c r="A11" s="21" t="s">
        <v>206</v>
      </c>
      <c r="B11" s="22" t="s">
        <v>207</v>
      </c>
      <c r="C11" s="21">
        <v>8</v>
      </c>
      <c r="D11" s="21" t="s">
        <v>9</v>
      </c>
      <c r="E11" s="21">
        <v>406</v>
      </c>
      <c r="F11" s="21">
        <v>2</v>
      </c>
      <c r="G11" s="23"/>
      <c r="H11" s="23">
        <v>2</v>
      </c>
    </row>
    <row r="12" spans="1:8" ht="13.5">
      <c r="A12" s="21" t="s">
        <v>208</v>
      </c>
      <c r="B12" s="22" t="s">
        <v>209</v>
      </c>
      <c r="C12" s="21">
        <v>8</v>
      </c>
      <c r="D12" s="21" t="s">
        <v>9</v>
      </c>
      <c r="E12" s="21">
        <v>330</v>
      </c>
      <c r="F12" s="21">
        <v>2</v>
      </c>
      <c r="G12" s="23"/>
      <c r="H12" s="20">
        <v>3</v>
      </c>
    </row>
    <row r="13" spans="1:8" ht="13.5">
      <c r="A13" s="21" t="s">
        <v>210</v>
      </c>
      <c r="B13" s="21"/>
      <c r="C13" s="22" t="s">
        <v>211</v>
      </c>
      <c r="D13" s="22" t="s">
        <v>212</v>
      </c>
      <c r="E13" s="21">
        <v>290</v>
      </c>
      <c r="F13" s="21">
        <v>1</v>
      </c>
      <c r="G13" s="20">
        <v>9</v>
      </c>
      <c r="H13" s="21"/>
    </row>
    <row r="14" spans="1:8" ht="13.5">
      <c r="A14" s="21" t="s">
        <v>213</v>
      </c>
      <c r="B14" s="21"/>
      <c r="C14" s="22" t="s">
        <v>211</v>
      </c>
      <c r="D14" s="22" t="s">
        <v>212</v>
      </c>
      <c r="E14" s="21">
        <v>234</v>
      </c>
      <c r="F14" s="21">
        <v>1</v>
      </c>
      <c r="G14" s="23" t="s">
        <v>214</v>
      </c>
      <c r="H14" s="21"/>
    </row>
    <row r="15" spans="1:8" ht="13.5">
      <c r="A15" s="21" t="s">
        <v>215</v>
      </c>
      <c r="B15" s="21"/>
      <c r="C15" s="22" t="s">
        <v>211</v>
      </c>
      <c r="D15" s="22" t="s">
        <v>212</v>
      </c>
      <c r="E15" s="21">
        <v>157</v>
      </c>
      <c r="F15" s="21">
        <v>1</v>
      </c>
      <c r="G15" s="23" t="s">
        <v>216</v>
      </c>
      <c r="H15" s="21"/>
    </row>
    <row r="16" ht="13.5">
      <c r="A16" s="26" t="s">
        <v>217</v>
      </c>
    </row>
    <row r="17" ht="13.5">
      <c r="A17" s="26" t="s">
        <v>218</v>
      </c>
    </row>
    <row r="19" ht="13.5">
      <c r="A19" s="4" t="s">
        <v>219</v>
      </c>
    </row>
    <row r="20" ht="13.5">
      <c r="A20" s="4"/>
    </row>
    <row r="21" spans="1:2" ht="13.5">
      <c r="A21" s="22" t="s">
        <v>220</v>
      </c>
      <c r="B21" s="22" t="s">
        <v>221</v>
      </c>
    </row>
    <row r="22" spans="1:2" ht="13.5">
      <c r="A22" s="22" t="s">
        <v>222</v>
      </c>
      <c r="B22" s="22">
        <v>398</v>
      </c>
    </row>
    <row r="23" spans="1:2" ht="13.5">
      <c r="A23" s="22" t="s">
        <v>223</v>
      </c>
      <c r="B23" s="22">
        <v>52</v>
      </c>
    </row>
    <row r="24" spans="1:2" ht="13.5">
      <c r="A24" s="22" t="s">
        <v>224</v>
      </c>
      <c r="B24" s="22">
        <v>55</v>
      </c>
    </row>
    <row r="25" spans="1:2" ht="13.5">
      <c r="A25" s="27" t="s">
        <v>225</v>
      </c>
      <c r="B25" s="27">
        <v>94</v>
      </c>
    </row>
  </sheetData>
  <sheetProtection selectLockedCells="1" selectUnlockedCells="1"/>
  <mergeCells count="1">
    <mergeCell ref="R5:T5"/>
  </mergeCells>
  <hyperlinks>
    <hyperlink ref="S4" r:id="rId1" display="click"/>
    <hyperlink ref="S6" r:id="rId2" display="click"/>
  </hyperlinks>
  <printOptions/>
  <pageMargins left="0.5701388888888889" right="0.4097222222222222" top="0.5298611111111111" bottom="0.5298611111111111" header="0.5118055555555555" footer="0.5118055555555555"/>
  <pageSetup horizontalDpi="300" verticalDpi="300" orientation="portrait" pageOrder="overThenDown" paperSize="9"/>
  <drawing r:id="rId3"/>
</worksheet>
</file>

<file path=xl/worksheets/sheet3.xml><?xml version="1.0" encoding="utf-8"?>
<worksheet xmlns="http://schemas.openxmlformats.org/spreadsheetml/2006/main" xmlns:r="http://schemas.openxmlformats.org/officeDocument/2006/relationships">
  <dimension ref="A1:A1"/>
  <sheetViews>
    <sheetView workbookViewId="0" topLeftCell="A40">
      <selection activeCell="N63" sqref="N63"/>
    </sheetView>
  </sheetViews>
  <sheetFormatPr defaultColWidth="7.19921875" defaultRowHeight="14.25"/>
  <cols>
    <col min="1" max="16384" width="7.19921875" style="1" customWidth="1"/>
  </cols>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drawing r:id="rId1"/>
</worksheet>
</file>

<file path=xl/worksheets/sheet4.xml><?xml version="1.0" encoding="utf-8"?>
<worksheet xmlns="http://schemas.openxmlformats.org/spreadsheetml/2006/main" xmlns:r="http://schemas.openxmlformats.org/officeDocument/2006/relationships">
  <dimension ref="A1:E14"/>
  <sheetViews>
    <sheetView workbookViewId="0" topLeftCell="A1">
      <selection activeCell="C17" sqref="C17"/>
    </sheetView>
  </sheetViews>
  <sheetFormatPr defaultColWidth="8" defaultRowHeight="14.25"/>
  <cols>
    <col min="1" max="1" width="9.296875" style="1" customWidth="1"/>
    <col min="2" max="2" width="7" style="1" customWidth="1"/>
    <col min="3" max="3" width="17.5" style="1" customWidth="1"/>
    <col min="4" max="5" width="9.296875" style="1" customWidth="1"/>
    <col min="6" max="16384" width="7.796875" style="1" customWidth="1"/>
  </cols>
  <sheetData>
    <row r="1" spans="1:3" ht="13.5">
      <c r="A1" s="28" t="s">
        <v>226</v>
      </c>
      <c r="B1" s="4" t="s">
        <v>227</v>
      </c>
      <c r="C1" s="28" t="s">
        <v>3</v>
      </c>
    </row>
    <row r="2" spans="1:3" ht="13.5">
      <c r="A2" s="1" t="s">
        <v>9</v>
      </c>
      <c r="B2" s="29">
        <v>11.19</v>
      </c>
      <c r="C2" s="30"/>
    </row>
    <row r="3" spans="1:3" ht="13.5">
      <c r="A3" s="1" t="s">
        <v>228</v>
      </c>
      <c r="B3" s="29">
        <v>31.2</v>
      </c>
      <c r="C3" s="30"/>
    </row>
    <row r="4" spans="1:3" ht="13.5">
      <c r="A4" s="1" t="s">
        <v>23</v>
      </c>
      <c r="B4" s="29">
        <v>23.33</v>
      </c>
      <c r="C4" s="30"/>
    </row>
    <row r="5" spans="1:3" ht="13.5">
      <c r="A5" s="1" t="s">
        <v>229</v>
      </c>
      <c r="B5" s="29">
        <v>15</v>
      </c>
      <c r="C5" s="30" t="s">
        <v>230</v>
      </c>
    </row>
    <row r="6" spans="1:5" ht="13.5">
      <c r="A6" s="1" t="s">
        <v>231</v>
      </c>
      <c r="B6" s="29">
        <v>22.09</v>
      </c>
      <c r="C6" s="30"/>
      <c r="E6" s="1" t="s">
        <v>232</v>
      </c>
    </row>
    <row r="7" spans="1:5" ht="13.5">
      <c r="A7" s="1" t="s">
        <v>233</v>
      </c>
      <c r="B7" s="29">
        <v>51.658</v>
      </c>
      <c r="C7" s="30" t="s">
        <v>234</v>
      </c>
      <c r="D7" s="1" t="s">
        <v>235</v>
      </c>
      <c r="E7" s="1" t="s">
        <v>236</v>
      </c>
    </row>
    <row r="8" spans="1:3" ht="13.5">
      <c r="A8" s="1" t="s">
        <v>84</v>
      </c>
      <c r="B8" s="29">
        <v>110</v>
      </c>
      <c r="C8" s="1" t="s">
        <v>237</v>
      </c>
    </row>
    <row r="9" spans="1:3" ht="13.5">
      <c r="A9" s="1" t="s">
        <v>93</v>
      </c>
      <c r="B9" s="29">
        <v>0</v>
      </c>
      <c r="C9" s="30"/>
    </row>
    <row r="10" spans="1:3" ht="13.5">
      <c r="A10" s="1" t="s">
        <v>98</v>
      </c>
      <c r="B10" s="29">
        <v>20</v>
      </c>
      <c r="C10" s="30" t="s">
        <v>238</v>
      </c>
    </row>
    <row r="11" spans="1:3" ht="13.5">
      <c r="A11" s="1" t="s">
        <v>139</v>
      </c>
      <c r="B11" s="29">
        <v>20</v>
      </c>
      <c r="C11" s="30" t="s">
        <v>230</v>
      </c>
    </row>
    <row r="12" spans="1:3" ht="13.5">
      <c r="A12" s="1" t="s">
        <v>145</v>
      </c>
      <c r="B12" s="29">
        <v>4.86</v>
      </c>
      <c r="C12" s="30"/>
    </row>
    <row r="13" spans="1:3" ht="13.5">
      <c r="A13" s="30"/>
      <c r="B13" s="30"/>
      <c r="C13" s="30"/>
    </row>
    <row r="14" spans="1:3" ht="13.5">
      <c r="A14" s="30" t="s">
        <v>239</v>
      </c>
      <c r="B14" s="30">
        <v>309.328</v>
      </c>
      <c r="C14" s="30"/>
    </row>
  </sheetData>
  <sheetProtection selectLockedCells="1" selectUnlockedCells="1"/>
  <hyperlinks>
    <hyperlink ref="E6" r:id="rId1" display="www.orbitalfasteners.co.uk"/>
    <hyperlink ref="E7" r:id="rId2" display="www.motioncontrolproducts.co.uk"/>
  </hyperlink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5.xml><?xml version="1.0" encoding="utf-8"?>
<worksheet xmlns="http://schemas.openxmlformats.org/spreadsheetml/2006/main" xmlns:r="http://schemas.openxmlformats.org/officeDocument/2006/relationships">
  <dimension ref="A1:D15"/>
  <sheetViews>
    <sheetView workbookViewId="0" topLeftCell="A1">
      <selection activeCell="A11" sqref="A11"/>
    </sheetView>
  </sheetViews>
  <sheetFormatPr defaultColWidth="8.796875" defaultRowHeight="14.25"/>
  <cols>
    <col min="1" max="1" width="18.796875" style="1" customWidth="1"/>
    <col min="2" max="2" width="66" style="2" customWidth="1"/>
    <col min="3" max="3" width="68" style="2" customWidth="1"/>
    <col min="4" max="4" width="107.796875" style="1" customWidth="1"/>
    <col min="5" max="16384" width="9.296875" style="1" customWidth="1"/>
  </cols>
  <sheetData>
    <row r="1" spans="1:4" s="33" customFormat="1" ht="15">
      <c r="A1" s="31"/>
      <c r="B1" s="32" t="s">
        <v>240</v>
      </c>
      <c r="C1" s="32" t="s">
        <v>241</v>
      </c>
      <c r="D1" s="33" t="s">
        <v>171</v>
      </c>
    </row>
    <row r="2" spans="1:3" ht="15">
      <c r="A2" s="31" t="s">
        <v>242</v>
      </c>
      <c r="B2" s="34" t="s">
        <v>243</v>
      </c>
      <c r="C2" s="34"/>
    </row>
    <row r="3" spans="1:4" ht="15">
      <c r="A3" s="31" t="s">
        <v>244</v>
      </c>
      <c r="B3" s="34" t="s">
        <v>245</v>
      </c>
      <c r="C3" s="34"/>
      <c r="D3" s="35" t="s">
        <v>246</v>
      </c>
    </row>
    <row r="4" spans="1:4" ht="15">
      <c r="A4" s="31" t="s">
        <v>247</v>
      </c>
      <c r="B4" s="34" t="s">
        <v>248</v>
      </c>
      <c r="C4" s="34"/>
      <c r="D4" s="35" t="s">
        <v>249</v>
      </c>
    </row>
    <row r="5" spans="1:4" ht="15">
      <c r="A5" s="31" t="s">
        <v>250</v>
      </c>
      <c r="B5" s="36">
        <v>395</v>
      </c>
      <c r="C5" s="1" t="s">
        <v>251</v>
      </c>
      <c r="D5" s="35" t="s">
        <v>252</v>
      </c>
    </row>
    <row r="6" spans="1:4" ht="15">
      <c r="A6" s="31" t="s">
        <v>253</v>
      </c>
      <c r="B6" s="1" t="s">
        <v>254</v>
      </c>
      <c r="C6" s="1" t="s">
        <v>255</v>
      </c>
      <c r="D6" s="35" t="s">
        <v>256</v>
      </c>
    </row>
    <row r="7" spans="1:4" ht="15">
      <c r="A7" s="31" t="s">
        <v>257</v>
      </c>
      <c r="B7" s="1" t="s">
        <v>258</v>
      </c>
      <c r="C7" s="1" t="s">
        <v>259</v>
      </c>
      <c r="D7" s="35" t="s">
        <v>260</v>
      </c>
    </row>
    <row r="8" spans="1:4" ht="15">
      <c r="A8" s="31" t="s">
        <v>261</v>
      </c>
      <c r="B8" s="1" t="s">
        <v>262</v>
      </c>
      <c r="C8" s="1" t="s">
        <v>263</v>
      </c>
      <c r="D8" s="35" t="s">
        <v>264</v>
      </c>
    </row>
    <row r="9" spans="1:4" ht="15">
      <c r="A9" s="31" t="s">
        <v>265</v>
      </c>
      <c r="B9" s="34" t="s">
        <v>266</v>
      </c>
      <c r="C9" s="34"/>
      <c r="D9" s="35" t="s">
        <v>267</v>
      </c>
    </row>
    <row r="10" spans="1:4" ht="15">
      <c r="A10" s="31" t="s">
        <v>268</v>
      </c>
      <c r="B10" s="1" t="s">
        <v>269</v>
      </c>
      <c r="C10" s="1" t="s">
        <v>269</v>
      </c>
      <c r="D10" s="35" t="s">
        <v>270</v>
      </c>
    </row>
    <row r="11" spans="1:4" ht="15">
      <c r="A11" s="31" t="s">
        <v>271</v>
      </c>
      <c r="B11" s="34" t="s">
        <v>272</v>
      </c>
      <c r="C11" s="34"/>
      <c r="D11" s="35" t="s">
        <v>273</v>
      </c>
    </row>
    <row r="12" spans="1:4" ht="15">
      <c r="A12" s="31" t="s">
        <v>274</v>
      </c>
      <c r="B12" s="37" t="s">
        <v>275</v>
      </c>
      <c r="C12" s="38" t="s">
        <v>276</v>
      </c>
      <c r="D12" s="35" t="s">
        <v>277</v>
      </c>
    </row>
    <row r="13" spans="1:4" ht="15">
      <c r="A13" s="31" t="s">
        <v>278</v>
      </c>
      <c r="B13" s="34" t="s">
        <v>272</v>
      </c>
      <c r="C13" s="34"/>
      <c r="D13" s="35" t="s">
        <v>279</v>
      </c>
    </row>
    <row r="14" ht="15">
      <c r="D14" s="35"/>
    </row>
    <row r="15" ht="15">
      <c r="D15" s="35" t="s">
        <v>280</v>
      </c>
    </row>
  </sheetData>
  <sheetProtection selectLockedCells="1" selectUnlockedCells="1"/>
  <mergeCells count="6">
    <mergeCell ref="B2:C2"/>
    <mergeCell ref="B3:C3"/>
    <mergeCell ref="B4:C4"/>
    <mergeCell ref="B9:C9"/>
    <mergeCell ref="B11:C11"/>
    <mergeCell ref="B13:C13"/>
  </mergeCell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6.xml><?xml version="1.0" encoding="utf-8"?>
<worksheet xmlns="http://schemas.openxmlformats.org/spreadsheetml/2006/main" xmlns:r="http://schemas.openxmlformats.org/officeDocument/2006/relationships">
  <dimension ref="A1:J17"/>
  <sheetViews>
    <sheetView workbookViewId="0" topLeftCell="A1">
      <selection activeCell="A10" sqref="A10"/>
    </sheetView>
  </sheetViews>
  <sheetFormatPr defaultColWidth="8" defaultRowHeight="14.25"/>
  <cols>
    <col min="1" max="1" width="22.296875" style="1" customWidth="1"/>
    <col min="2" max="3" width="9.296875" style="1" customWidth="1"/>
    <col min="4" max="4" width="11.19921875" style="39" customWidth="1"/>
    <col min="5" max="5" width="9.296875" style="11" customWidth="1"/>
    <col min="6" max="7" width="9.296875" style="1" customWidth="1"/>
    <col min="8" max="8" width="9.296875" style="11" customWidth="1"/>
    <col min="9" max="9" width="10.69921875" style="1" customWidth="1"/>
    <col min="10" max="10" width="9.296875" style="1" customWidth="1"/>
    <col min="11" max="16384" width="7.796875" style="1" customWidth="1"/>
  </cols>
  <sheetData>
    <row r="1" spans="2:10" ht="13.5">
      <c r="B1" s="1" t="s">
        <v>281</v>
      </c>
      <c r="C1" s="1" t="s">
        <v>282</v>
      </c>
      <c r="D1" s="1" t="s">
        <v>283</v>
      </c>
      <c r="E1" s="1" t="s">
        <v>284</v>
      </c>
      <c r="F1" s="1" t="s">
        <v>285</v>
      </c>
      <c r="G1" s="1" t="s">
        <v>286</v>
      </c>
      <c r="H1" s="1" t="s">
        <v>287</v>
      </c>
      <c r="J1" s="1" t="s">
        <v>288</v>
      </c>
    </row>
    <row r="2" ht="13.5">
      <c r="A2" s="1" t="s">
        <v>37</v>
      </c>
    </row>
    <row r="3" spans="1:10" ht="13.5">
      <c r="A3" s="40" t="s">
        <v>289</v>
      </c>
      <c r="B3" s="1">
        <v>54</v>
      </c>
      <c r="C3" s="1" t="s">
        <v>290</v>
      </c>
      <c r="D3" s="39">
        <v>0.0492592592592593</v>
      </c>
      <c r="E3" s="11">
        <v>2.66</v>
      </c>
      <c r="F3" s="1" t="s">
        <v>291</v>
      </c>
      <c r="G3" s="39">
        <v>0.047962962962963006</v>
      </c>
      <c r="H3" s="11">
        <v>2.59</v>
      </c>
      <c r="I3" s="1" t="s">
        <v>291</v>
      </c>
      <c r="J3" s="1">
        <v>2.59</v>
      </c>
    </row>
    <row r="4" spans="1:10" ht="13.5">
      <c r="A4" s="1" t="s">
        <v>292</v>
      </c>
      <c r="B4" s="1">
        <v>14</v>
      </c>
      <c r="C4" s="1" t="s">
        <v>293</v>
      </c>
      <c r="D4" s="39">
        <v>0.005</v>
      </c>
      <c r="E4" s="11">
        <v>0.07</v>
      </c>
      <c r="F4" s="1" t="s">
        <v>294</v>
      </c>
      <c r="G4" s="39">
        <v>0.01</v>
      </c>
      <c r="H4" s="11">
        <v>0.14</v>
      </c>
      <c r="I4" s="1" t="s">
        <v>293</v>
      </c>
      <c r="J4" s="1">
        <v>0.07</v>
      </c>
    </row>
    <row r="5" spans="1:10" ht="13.5">
      <c r="A5" s="1" t="s">
        <v>295</v>
      </c>
      <c r="B5" s="1">
        <v>38</v>
      </c>
      <c r="C5" s="1" t="s">
        <v>296</v>
      </c>
      <c r="D5" s="39">
        <v>0.013947368421052599</v>
      </c>
      <c r="E5" s="11">
        <v>0.53</v>
      </c>
      <c r="F5" s="1" t="s">
        <v>297</v>
      </c>
      <c r="G5" s="39">
        <v>0.0407894736842105</v>
      </c>
      <c r="H5" s="11">
        <v>1.55</v>
      </c>
      <c r="I5" s="1" t="s">
        <v>296</v>
      </c>
      <c r="J5" s="1">
        <v>0.53</v>
      </c>
    </row>
    <row r="6" spans="1:10" ht="13.5">
      <c r="A6" s="1" t="s">
        <v>298</v>
      </c>
      <c r="B6" s="1">
        <v>102</v>
      </c>
      <c r="C6" s="1" t="s">
        <v>299</v>
      </c>
      <c r="D6" s="39">
        <v>0.004117647058823531</v>
      </c>
      <c r="E6" s="11">
        <v>0.42</v>
      </c>
      <c r="F6" s="1" t="s">
        <v>300</v>
      </c>
      <c r="G6" s="39">
        <v>0.004117647058823531</v>
      </c>
      <c r="H6" s="11">
        <v>0.42</v>
      </c>
      <c r="I6" s="1" t="s">
        <v>300</v>
      </c>
      <c r="J6" s="1">
        <v>0.42</v>
      </c>
    </row>
    <row r="7" spans="1:10" ht="13.5">
      <c r="A7" s="1" t="s">
        <v>301</v>
      </c>
      <c r="B7" s="1">
        <v>25</v>
      </c>
      <c r="C7" s="1" t="s">
        <v>302</v>
      </c>
      <c r="D7" s="39">
        <v>0.0064</v>
      </c>
      <c r="E7" s="11">
        <v>0.16</v>
      </c>
      <c r="F7" s="1" t="s">
        <v>303</v>
      </c>
      <c r="G7" s="39">
        <v>0.012400000000000001</v>
      </c>
      <c r="H7" s="11">
        <v>0.31</v>
      </c>
      <c r="I7" s="1" t="s">
        <v>302</v>
      </c>
      <c r="J7" s="1">
        <v>0.16</v>
      </c>
    </row>
    <row r="8" spans="1:10" ht="13.5">
      <c r="A8" s="1" t="s">
        <v>304</v>
      </c>
      <c r="B8" s="1">
        <v>129</v>
      </c>
      <c r="C8" s="1" t="s">
        <v>305</v>
      </c>
      <c r="D8" s="39">
        <v>0.0231782945736434</v>
      </c>
      <c r="E8" s="11">
        <v>2.99</v>
      </c>
      <c r="F8" s="1" t="s">
        <v>306</v>
      </c>
      <c r="G8" s="39">
        <v>0.0348062015503876</v>
      </c>
      <c r="H8" s="11">
        <v>4.49</v>
      </c>
      <c r="I8" s="1" t="s">
        <v>305</v>
      </c>
      <c r="J8" s="1">
        <v>2.99</v>
      </c>
    </row>
    <row r="9" spans="1:10" ht="13.5">
      <c r="A9" s="1" t="s">
        <v>307</v>
      </c>
      <c r="B9" s="1">
        <v>449</v>
      </c>
      <c r="C9" s="1" t="s">
        <v>308</v>
      </c>
      <c r="D9" s="39">
        <v>0.00630289532293987</v>
      </c>
      <c r="E9" s="11">
        <v>2.83</v>
      </c>
      <c r="F9" s="1" t="s">
        <v>309</v>
      </c>
      <c r="G9" s="39">
        <v>0.0036971046770601303</v>
      </c>
      <c r="H9" s="11">
        <v>1.66</v>
      </c>
      <c r="I9" s="1" t="s">
        <v>309</v>
      </c>
      <c r="J9" s="1">
        <v>1.66</v>
      </c>
    </row>
    <row r="10" spans="1:10" ht="13.5">
      <c r="A10" s="40" t="s">
        <v>310</v>
      </c>
      <c r="B10" s="1">
        <v>39</v>
      </c>
      <c r="C10" s="1" t="s">
        <v>311</v>
      </c>
      <c r="D10" s="39">
        <v>0.0348717948717949</v>
      </c>
      <c r="E10" s="11">
        <v>1.36</v>
      </c>
      <c r="F10" s="1" t="s">
        <v>312</v>
      </c>
      <c r="G10" s="39">
        <v>0.0523076923076923</v>
      </c>
      <c r="H10" s="11">
        <v>2.04</v>
      </c>
      <c r="I10" s="1" t="s">
        <v>311</v>
      </c>
      <c r="J10" s="1">
        <v>1.36</v>
      </c>
    </row>
    <row r="11" spans="1:10" ht="13.5">
      <c r="A11" s="1" t="s">
        <v>313</v>
      </c>
      <c r="B11" s="1">
        <v>15</v>
      </c>
      <c r="C11" s="1" t="s">
        <v>314</v>
      </c>
      <c r="D11" s="39">
        <v>0.0233333333333333</v>
      </c>
      <c r="E11" s="11">
        <v>0.35</v>
      </c>
      <c r="F11" s="1" t="s">
        <v>256</v>
      </c>
      <c r="G11" s="39">
        <v>0.0233333333333333</v>
      </c>
      <c r="H11" s="11">
        <v>0.35</v>
      </c>
      <c r="I11" s="1" t="s">
        <v>314</v>
      </c>
      <c r="J11" s="1">
        <v>0.35</v>
      </c>
    </row>
    <row r="12" spans="1:10" ht="13.5">
      <c r="A12" s="1" t="s">
        <v>315</v>
      </c>
      <c r="B12" s="1">
        <v>104</v>
      </c>
      <c r="C12" s="1" t="s">
        <v>316</v>
      </c>
      <c r="D12" s="39">
        <v>0.0124038461538462</v>
      </c>
      <c r="E12" s="11">
        <v>1.29</v>
      </c>
      <c r="F12" s="1" t="s">
        <v>317</v>
      </c>
      <c r="G12" s="39">
        <v>0.0403846153846154</v>
      </c>
      <c r="H12" s="11">
        <v>4.2</v>
      </c>
      <c r="I12" s="1" t="s">
        <v>316</v>
      </c>
      <c r="J12" s="1">
        <v>1.29</v>
      </c>
    </row>
    <row r="13" spans="1:10" ht="13.5">
      <c r="A13" s="1" t="s">
        <v>318</v>
      </c>
      <c r="B13" s="1">
        <v>104</v>
      </c>
      <c r="C13" s="1" t="s">
        <v>319</v>
      </c>
      <c r="D13" s="39">
        <v>0.008557692307692311</v>
      </c>
      <c r="E13" s="11">
        <v>0.89</v>
      </c>
      <c r="F13" s="1" t="s">
        <v>320</v>
      </c>
      <c r="G13" s="39">
        <v>0.024615384615384598</v>
      </c>
      <c r="H13" s="11">
        <v>2.56</v>
      </c>
      <c r="I13" s="1" t="s">
        <v>319</v>
      </c>
      <c r="J13" s="1">
        <v>0.89</v>
      </c>
    </row>
    <row r="14" spans="4:10" ht="13.5">
      <c r="D14" s="1" t="s">
        <v>321</v>
      </c>
      <c r="E14" s="11">
        <v>13.55</v>
      </c>
      <c r="G14" s="1" t="s">
        <v>322</v>
      </c>
      <c r="H14" s="11">
        <v>20.31</v>
      </c>
      <c r="J14" s="1">
        <v>12.31</v>
      </c>
    </row>
    <row r="15" spans="1:10" ht="13.5">
      <c r="A15" s="40" t="s">
        <v>323</v>
      </c>
      <c r="B15" s="1">
        <v>115</v>
      </c>
      <c r="C15" s="1" t="s">
        <v>324</v>
      </c>
      <c r="D15" s="39">
        <v>0.06</v>
      </c>
      <c r="E15" s="11">
        <v>6.9</v>
      </c>
      <c r="F15" s="1" t="s">
        <v>324</v>
      </c>
      <c r="H15" s="11">
        <v>6.9</v>
      </c>
      <c r="I15" s="1" t="s">
        <v>324</v>
      </c>
      <c r="J15" s="1">
        <v>6.9</v>
      </c>
    </row>
    <row r="16" spans="1:10" ht="13.5">
      <c r="A16" s="1" t="s">
        <v>325</v>
      </c>
      <c r="D16" s="1" t="s">
        <v>326</v>
      </c>
      <c r="E16" s="11">
        <v>20.45</v>
      </c>
      <c r="G16" s="1" t="s">
        <v>239</v>
      </c>
      <c r="H16" s="11">
        <v>27.21</v>
      </c>
      <c r="J16" s="1">
        <v>19.21</v>
      </c>
    </row>
    <row r="17" spans="9:10" ht="13.5">
      <c r="I17" s="1" t="s">
        <v>327</v>
      </c>
      <c r="J17" s="1">
        <v>22.0915</v>
      </c>
    </row>
  </sheetData>
  <sheetProtection selectLockedCells="1" selectUnlockedCells="1"/>
  <hyperlinks>
    <hyperlink ref="C3" r:id="rId1" display="2671040"/>
    <hyperlink ref="F3" r:id="rId2" display="2041060"/>
    <hyperlink ref="I3" r:id="rId3" display="2041060"/>
    <hyperlink ref="C4" r:id="rId4" display="1771000"/>
    <hyperlink ref="F4" r:id="rId5" display="2111000"/>
    <hyperlink ref="I4" r:id="rId6" display="1771000"/>
    <hyperlink ref="C5" r:id="rId7" display="1781000"/>
    <hyperlink ref="F5" r:id="rId8" display="2121000"/>
    <hyperlink ref="I5" r:id="rId9" display="1781000"/>
    <hyperlink ref="C6" r:id="rId10" display="1711000"/>
    <hyperlink ref="F6" r:id="rId11" display="2131000"/>
    <hyperlink ref="I6" r:id="rId12" display="2131000"/>
    <hyperlink ref="C7" r:id="rId13" display="1771010"/>
    <hyperlink ref="F7" r:id="rId14" display="2111010"/>
    <hyperlink ref="I7" r:id="rId15" display="1771010"/>
    <hyperlink ref="C8" r:id="rId16" display="1781010"/>
    <hyperlink ref="F8" r:id="rId17" display="2121010"/>
    <hyperlink ref="I8" r:id="rId18" display="1781010"/>
    <hyperlink ref="C9" r:id="rId19" display="1711010"/>
    <hyperlink ref="F9" r:id="rId20" display="2131010"/>
    <hyperlink ref="I9" r:id="rId21" display="2131010"/>
    <hyperlink ref="C10" r:id="rId22" display="2671070"/>
    <hyperlink ref="F10" r:id="rId23" display="2041110"/>
    <hyperlink ref="I10" r:id="rId24" display="2671070"/>
    <hyperlink ref="C11" r:id="rId25" display="1731030"/>
    <hyperlink ref="I11" r:id="rId26" display="1731030"/>
    <hyperlink ref="C12" r:id="rId27" display="1771040"/>
    <hyperlink ref="F12" r:id="rId28" display="2111040"/>
    <hyperlink ref="I12" r:id="rId29" display="1771040"/>
    <hyperlink ref="C13" r:id="rId30" display="1711040"/>
    <hyperlink ref="F13" r:id="rId31" display="2131040"/>
    <hyperlink ref="I13" r:id="rId32" display="1711040"/>
    <hyperlink ref="C15" r:id="rId33" display="1891150"/>
    <hyperlink ref="F15" r:id="rId34" display="1891150"/>
    <hyperlink ref="I15" r:id="rId35" display="1891150"/>
  </hyperlinks>
  <printOptions/>
  <pageMargins left="0" right="0" top="0.1388888888888889" bottom="0.1388888888888889" header="0" footer="0"/>
  <pageSetup horizontalDpi="300" verticalDpi="300" orientation="portrait" pageOrder="overThenDown" paperSize="9"/>
  <headerFooter alignWithMargins="0">
    <oddHeader>&amp;C&amp;"Arial,Normal"&amp;10&amp;A</oddHeader>
    <oddFooter>&amp;C&amp;"Arial,Normal"&amp;10Page &amp;P</oddFooter>
  </headerFooter>
</worksheet>
</file>

<file path=xl/worksheets/sheet7.xml><?xml version="1.0" encoding="utf-8"?>
<worksheet xmlns="http://schemas.openxmlformats.org/spreadsheetml/2006/main" xmlns:r="http://schemas.openxmlformats.org/officeDocument/2006/relationships">
  <dimension ref="A2:N180"/>
  <sheetViews>
    <sheetView tabSelected="1" zoomScale="85" zoomScaleNormal="85" workbookViewId="0" topLeftCell="A1">
      <selection activeCell="F66" sqref="F66"/>
    </sheetView>
  </sheetViews>
  <sheetFormatPr defaultColWidth="8.796875" defaultRowHeight="14.25"/>
  <cols>
    <col min="1" max="1" width="29.296875" style="0" customWidth="1"/>
    <col min="2" max="2" width="11.19921875" style="0" customWidth="1"/>
    <col min="4" max="4" width="23.8984375" style="0" customWidth="1"/>
    <col min="5" max="5" width="8.19921875" style="0" customWidth="1"/>
    <col min="6" max="6" width="12.09765625" style="0" customWidth="1"/>
    <col min="7" max="7" width="18.5" style="0" customWidth="1"/>
    <col min="8" max="8" width="12.796875" style="0" customWidth="1"/>
    <col min="13" max="13" width="17.5" style="41" customWidth="1"/>
    <col min="14" max="14" width="19.296875" style="41" customWidth="1"/>
  </cols>
  <sheetData>
    <row r="2" spans="1:13" ht="28.5">
      <c r="A2" s="42" t="s">
        <v>328</v>
      </c>
      <c r="H2" s="43" t="s">
        <v>329</v>
      </c>
      <c r="I2" s="44"/>
      <c r="J2" s="44"/>
      <c r="K2" s="45"/>
      <c r="L2" s="44"/>
      <c r="M2" s="46"/>
    </row>
    <row r="3" spans="1:13" ht="27.75" customHeight="1">
      <c r="A3" s="47" t="s">
        <v>330</v>
      </c>
      <c r="B3" s="48" t="s">
        <v>331</v>
      </c>
      <c r="C3" s="48" t="s">
        <v>239</v>
      </c>
      <c r="H3" s="49" t="s">
        <v>332</v>
      </c>
      <c r="I3" s="49"/>
      <c r="J3" s="49"/>
      <c r="K3" s="50">
        <f>C4+C40+C73+C89</f>
        <v>148</v>
      </c>
      <c r="L3" s="50"/>
      <c r="M3" s="50"/>
    </row>
    <row r="4" spans="1:13" ht="13.5" customHeight="1">
      <c r="A4" s="47" t="s">
        <v>333</v>
      </c>
      <c r="B4" s="51">
        <v>40</v>
      </c>
      <c r="C4" s="51">
        <v>40</v>
      </c>
      <c r="H4" s="49" t="s">
        <v>334</v>
      </c>
      <c r="I4" s="49"/>
      <c r="J4" s="49"/>
      <c r="K4" s="50">
        <f>L36+L69+L86+L120</f>
        <v>176.24</v>
      </c>
      <c r="L4" s="50"/>
      <c r="M4" s="50"/>
    </row>
    <row r="5" spans="1:13" ht="13.5" customHeight="1">
      <c r="A5" s="47" t="s">
        <v>335</v>
      </c>
      <c r="B5" s="51">
        <v>50</v>
      </c>
      <c r="C5" s="51">
        <v>50</v>
      </c>
      <c r="H5" s="49" t="s">
        <v>336</v>
      </c>
      <c r="I5" s="49"/>
      <c r="J5" s="49"/>
      <c r="K5" s="50">
        <v>175</v>
      </c>
      <c r="L5" s="50"/>
      <c r="M5" s="50"/>
    </row>
    <row r="6" spans="1:13" ht="13.5" customHeight="1">
      <c r="A6" s="47" t="s">
        <v>337</v>
      </c>
      <c r="B6" s="51">
        <f>J36</f>
        <v>54.86</v>
      </c>
      <c r="C6" s="51">
        <f>L36</f>
        <v>54.86</v>
      </c>
      <c r="H6" s="49" t="s">
        <v>338</v>
      </c>
      <c r="I6" s="49"/>
      <c r="J6" s="49"/>
      <c r="K6" s="50">
        <f>C5+C41+C73+C90</f>
        <v>203</v>
      </c>
      <c r="L6" s="50"/>
      <c r="M6" s="50"/>
    </row>
    <row r="7" spans="1:13" ht="13.5">
      <c r="A7" s="47" t="s">
        <v>339</v>
      </c>
      <c r="B7" s="52">
        <v>1</v>
      </c>
      <c r="C7" s="52"/>
      <c r="H7" s="53"/>
      <c r="I7" s="53"/>
      <c r="J7" s="53"/>
      <c r="K7" s="54"/>
      <c r="L7" s="54"/>
      <c r="M7" s="54"/>
    </row>
    <row r="8" spans="1:8" ht="13.5">
      <c r="A8" s="55"/>
      <c r="B8" s="56" t="s">
        <v>288</v>
      </c>
      <c r="C8" s="56"/>
      <c r="D8" s="56"/>
      <c r="E8" s="56"/>
      <c r="F8" s="57" t="s">
        <v>340</v>
      </c>
      <c r="G8" s="57"/>
      <c r="H8" s="57"/>
    </row>
    <row r="9" spans="1:12" ht="26.25">
      <c r="A9" s="47" t="s">
        <v>341</v>
      </c>
      <c r="B9" s="47" t="s">
        <v>1</v>
      </c>
      <c r="C9" s="47" t="s">
        <v>342</v>
      </c>
      <c r="D9" s="47" t="s">
        <v>343</v>
      </c>
      <c r="E9" s="47" t="s">
        <v>344</v>
      </c>
      <c r="F9" s="47" t="s">
        <v>342</v>
      </c>
      <c r="G9" s="47" t="s">
        <v>343</v>
      </c>
      <c r="H9" s="47" t="s">
        <v>345</v>
      </c>
      <c r="I9" s="47" t="s">
        <v>346</v>
      </c>
      <c r="J9" s="47" t="s">
        <v>347</v>
      </c>
      <c r="K9" s="47" t="s">
        <v>348</v>
      </c>
      <c r="L9" s="47" t="s">
        <v>349</v>
      </c>
    </row>
    <row r="10" spans="1:13" ht="13.5">
      <c r="A10" s="58" t="s">
        <v>350</v>
      </c>
      <c r="B10" s="58" t="s">
        <v>351</v>
      </c>
      <c r="C10" s="58" t="s">
        <v>352</v>
      </c>
      <c r="D10" s="58" t="s">
        <v>353</v>
      </c>
      <c r="E10" s="59">
        <v>3.42</v>
      </c>
      <c r="F10" s="58"/>
      <c r="G10" s="58"/>
      <c r="H10" s="59"/>
      <c r="I10" s="60">
        <v>6</v>
      </c>
      <c r="J10" s="61">
        <f>I10*E10</f>
        <v>20.52</v>
      </c>
      <c r="K10" s="62">
        <f>I10*B7</f>
        <v>6</v>
      </c>
      <c r="L10" s="61">
        <f>E10*K10</f>
        <v>20.52</v>
      </c>
      <c r="M10" s="63"/>
    </row>
    <row r="11" spans="1:12" ht="13.5">
      <c r="A11" s="58" t="s">
        <v>354</v>
      </c>
      <c r="B11" s="58" t="s">
        <v>351</v>
      </c>
      <c r="C11" s="58" t="s">
        <v>352</v>
      </c>
      <c r="D11" s="58" t="s">
        <v>355</v>
      </c>
      <c r="E11" s="59">
        <v>0.05</v>
      </c>
      <c r="F11" s="58"/>
      <c r="G11" s="58"/>
      <c r="H11" s="59"/>
      <c r="I11" s="60">
        <v>5</v>
      </c>
      <c r="J11" s="61">
        <f>I11*E11</f>
        <v>0.25</v>
      </c>
      <c r="K11" s="62">
        <f>I11*$B$7</f>
        <v>5</v>
      </c>
      <c r="L11" s="61">
        <f>E11*K11</f>
        <v>0.25</v>
      </c>
    </row>
    <row r="12" spans="1:13" ht="13.5">
      <c r="A12" s="58" t="s">
        <v>356</v>
      </c>
      <c r="B12" s="58" t="s">
        <v>351</v>
      </c>
      <c r="C12" s="58" t="s">
        <v>352</v>
      </c>
      <c r="D12" s="58" t="s">
        <v>357</v>
      </c>
      <c r="E12" s="59">
        <v>0.55</v>
      </c>
      <c r="F12" s="58"/>
      <c r="G12" s="58"/>
      <c r="H12" s="59"/>
      <c r="I12" s="60">
        <v>4</v>
      </c>
      <c r="J12" s="61">
        <f>I12*E12</f>
        <v>2.2</v>
      </c>
      <c r="K12" s="62">
        <f>I12*$B$7</f>
        <v>4</v>
      </c>
      <c r="L12" s="61">
        <f>E12*K12</f>
        <v>2.2</v>
      </c>
      <c r="M12" s="63"/>
    </row>
    <row r="13" spans="1:12" ht="13.5">
      <c r="A13" s="58" t="s">
        <v>358</v>
      </c>
      <c r="B13" s="58" t="s">
        <v>351</v>
      </c>
      <c r="C13" s="58" t="s">
        <v>352</v>
      </c>
      <c r="D13" s="58" t="s">
        <v>359</v>
      </c>
      <c r="E13" s="59">
        <v>1.03</v>
      </c>
      <c r="F13" s="58"/>
      <c r="G13" s="58"/>
      <c r="H13" s="59"/>
      <c r="I13" s="60">
        <v>4</v>
      </c>
      <c r="J13" s="61">
        <f>I13*E13</f>
        <v>4.12</v>
      </c>
      <c r="K13" s="62">
        <f>I13*$B$7</f>
        <v>4</v>
      </c>
      <c r="L13" s="61">
        <f>E13*K13</f>
        <v>4.12</v>
      </c>
    </row>
    <row r="14" spans="1:12" ht="13.5">
      <c r="A14" s="58" t="s">
        <v>360</v>
      </c>
      <c r="B14" s="58" t="s">
        <v>351</v>
      </c>
      <c r="C14" s="58" t="s">
        <v>352</v>
      </c>
      <c r="D14" s="58" t="s">
        <v>361</v>
      </c>
      <c r="E14" s="59">
        <v>0.07</v>
      </c>
      <c r="F14" s="58"/>
      <c r="G14" s="58"/>
      <c r="H14" s="59"/>
      <c r="I14" s="60">
        <v>3</v>
      </c>
      <c r="J14" s="61">
        <f>I14*E14</f>
        <v>0.21000000000000002</v>
      </c>
      <c r="K14" s="62">
        <f>I14*$B$7</f>
        <v>3</v>
      </c>
      <c r="L14" s="61">
        <f>E14*K14</f>
        <v>0.21000000000000002</v>
      </c>
    </row>
    <row r="15" spans="1:12" ht="13.5">
      <c r="A15" s="58" t="s">
        <v>362</v>
      </c>
      <c r="B15" s="58" t="s">
        <v>351</v>
      </c>
      <c r="C15" s="58" t="s">
        <v>352</v>
      </c>
      <c r="D15" s="58" t="s">
        <v>363</v>
      </c>
      <c r="E15" s="59">
        <v>0.05</v>
      </c>
      <c r="F15" s="58"/>
      <c r="G15" s="58"/>
      <c r="H15" s="59"/>
      <c r="I15" s="60">
        <v>4</v>
      </c>
      <c r="J15" s="61">
        <f>I15*E15</f>
        <v>0.2</v>
      </c>
      <c r="K15" s="62">
        <f>I15*$B$7</f>
        <v>4</v>
      </c>
      <c r="L15" s="61">
        <f>E15*K15</f>
        <v>0.2</v>
      </c>
    </row>
    <row r="16" spans="1:12" ht="13.5">
      <c r="A16" s="58" t="s">
        <v>364</v>
      </c>
      <c r="B16" s="58" t="s">
        <v>351</v>
      </c>
      <c r="C16" s="58" t="s">
        <v>352</v>
      </c>
      <c r="D16" s="58" t="s">
        <v>365</v>
      </c>
      <c r="E16" s="59">
        <v>0.08</v>
      </c>
      <c r="F16" s="58"/>
      <c r="G16" s="58"/>
      <c r="H16" s="59"/>
      <c r="I16" s="60">
        <v>1</v>
      </c>
      <c r="J16" s="61">
        <f>I16*E16</f>
        <v>0.08</v>
      </c>
      <c r="K16" s="62">
        <f>I16*$B$7</f>
        <v>1</v>
      </c>
      <c r="L16" s="61">
        <f>E16*K16</f>
        <v>0.08</v>
      </c>
    </row>
    <row r="17" spans="1:12" ht="13.5">
      <c r="A17" s="58" t="s">
        <v>366</v>
      </c>
      <c r="B17" s="58" t="s">
        <v>351</v>
      </c>
      <c r="C17" s="58" t="s">
        <v>352</v>
      </c>
      <c r="D17" s="58" t="s">
        <v>367</v>
      </c>
      <c r="E17" s="59">
        <v>0.06</v>
      </c>
      <c r="F17" s="58" t="s">
        <v>368</v>
      </c>
      <c r="G17" s="58" t="s">
        <v>369</v>
      </c>
      <c r="H17" s="59">
        <v>1.2</v>
      </c>
      <c r="I17" s="60">
        <v>2</v>
      </c>
      <c r="J17" s="61">
        <f>I17*E17</f>
        <v>0.12</v>
      </c>
      <c r="K17" s="62">
        <f>I17*$B$7</f>
        <v>2</v>
      </c>
      <c r="L17" s="61">
        <f>E17*K17</f>
        <v>0.12</v>
      </c>
    </row>
    <row r="18" spans="1:12" ht="13.5">
      <c r="A18" s="58" t="s">
        <v>370</v>
      </c>
      <c r="B18" s="58" t="s">
        <v>351</v>
      </c>
      <c r="C18" s="58" t="s">
        <v>352</v>
      </c>
      <c r="D18" s="58" t="s">
        <v>371</v>
      </c>
      <c r="E18" s="59">
        <v>0.58</v>
      </c>
      <c r="H18" s="59"/>
      <c r="I18" s="60">
        <v>1</v>
      </c>
      <c r="J18" s="61">
        <f>I18*E18</f>
        <v>0.58</v>
      </c>
      <c r="K18" s="62">
        <f>I18*$B$7</f>
        <v>1</v>
      </c>
      <c r="L18" s="61">
        <f>E18*K18</f>
        <v>0.58</v>
      </c>
    </row>
    <row r="19" spans="1:12" ht="13.5">
      <c r="A19" s="58" t="s">
        <v>372</v>
      </c>
      <c r="B19" s="58" t="s">
        <v>351</v>
      </c>
      <c r="C19" s="58" t="s">
        <v>352</v>
      </c>
      <c r="D19" s="58" t="s">
        <v>373</v>
      </c>
      <c r="E19" s="59">
        <v>0.05</v>
      </c>
      <c r="H19" s="59"/>
      <c r="I19" s="60">
        <v>1</v>
      </c>
      <c r="J19" s="61">
        <f>I19*E19</f>
        <v>0.05</v>
      </c>
      <c r="K19" s="62">
        <f>I19*$B$7</f>
        <v>1</v>
      </c>
      <c r="L19" s="61">
        <f>E19*K19</f>
        <v>0.05</v>
      </c>
    </row>
    <row r="20" spans="1:12" ht="13.5">
      <c r="A20" s="58" t="s">
        <v>374</v>
      </c>
      <c r="B20" s="58" t="s">
        <v>351</v>
      </c>
      <c r="C20" s="58" t="s">
        <v>352</v>
      </c>
      <c r="D20" s="58" t="s">
        <v>375</v>
      </c>
      <c r="E20" s="59">
        <v>0.05</v>
      </c>
      <c r="H20" s="59"/>
      <c r="I20" s="60">
        <v>2</v>
      </c>
      <c r="J20" s="61">
        <f>I20*E20</f>
        <v>0.1</v>
      </c>
      <c r="K20" s="62">
        <f>I20*$B$7</f>
        <v>2</v>
      </c>
      <c r="L20" s="61">
        <f>E20*K20</f>
        <v>0.1</v>
      </c>
    </row>
    <row r="21" spans="1:12" ht="13.5">
      <c r="A21" s="58" t="s">
        <v>376</v>
      </c>
      <c r="B21" s="58" t="s">
        <v>351</v>
      </c>
      <c r="C21" s="58" t="s">
        <v>352</v>
      </c>
      <c r="D21" s="58" t="s">
        <v>377</v>
      </c>
      <c r="E21" s="59">
        <v>0.05</v>
      </c>
      <c r="H21" s="59"/>
      <c r="I21" s="60">
        <v>3</v>
      </c>
      <c r="J21" s="61">
        <f>I21*E21</f>
        <v>0.15000000000000002</v>
      </c>
      <c r="K21" s="62">
        <f>I21*$B$7</f>
        <v>3</v>
      </c>
      <c r="L21" s="61">
        <f>E21*K21</f>
        <v>0.15000000000000002</v>
      </c>
    </row>
    <row r="22" spans="1:12" ht="13.5">
      <c r="A22" s="58" t="s">
        <v>378</v>
      </c>
      <c r="B22" s="58" t="s">
        <v>351</v>
      </c>
      <c r="C22" s="58" t="s">
        <v>368</v>
      </c>
      <c r="D22" s="58" t="s">
        <v>379</v>
      </c>
      <c r="E22" s="59">
        <v>0.34</v>
      </c>
      <c r="H22" s="59"/>
      <c r="I22" s="60">
        <v>1</v>
      </c>
      <c r="J22" s="61">
        <f>I22*E22</f>
        <v>0.34</v>
      </c>
      <c r="K22" s="62">
        <f>I22*$B$7</f>
        <v>1</v>
      </c>
      <c r="L22" s="61">
        <f>E22*K22</f>
        <v>0.34</v>
      </c>
    </row>
    <row r="23" spans="1:12" ht="13.5">
      <c r="A23" s="58" t="s">
        <v>380</v>
      </c>
      <c r="B23" s="58" t="s">
        <v>351</v>
      </c>
      <c r="C23" s="58" t="s">
        <v>352</v>
      </c>
      <c r="D23" s="58" t="s">
        <v>381</v>
      </c>
      <c r="E23" s="59">
        <v>1.3</v>
      </c>
      <c r="F23" s="58" t="s">
        <v>368</v>
      </c>
      <c r="G23" s="58" t="s">
        <v>382</v>
      </c>
      <c r="H23" s="59">
        <v>1.39</v>
      </c>
      <c r="I23" s="60">
        <v>1</v>
      </c>
      <c r="J23" s="61">
        <f>I23*E23</f>
        <v>1.3</v>
      </c>
      <c r="K23" s="62">
        <f>I23*$B$7</f>
        <v>1</v>
      </c>
      <c r="L23" s="61">
        <f>E23*K23</f>
        <v>1.3</v>
      </c>
    </row>
    <row r="24" spans="1:12" ht="13.5">
      <c r="A24" s="58" t="s">
        <v>383</v>
      </c>
      <c r="B24" s="58" t="s">
        <v>351</v>
      </c>
      <c r="C24" s="58" t="s">
        <v>368</v>
      </c>
      <c r="D24" s="58" t="s">
        <v>384</v>
      </c>
      <c r="E24" s="59">
        <v>0.46</v>
      </c>
      <c r="F24" s="58" t="s">
        <v>352</v>
      </c>
      <c r="G24" s="58" t="s">
        <v>385</v>
      </c>
      <c r="H24" s="59">
        <v>1.13</v>
      </c>
      <c r="I24" s="60">
        <v>4</v>
      </c>
      <c r="J24" s="61">
        <f>I24*E24</f>
        <v>1.84</v>
      </c>
      <c r="K24" s="62">
        <f>I24*$B$7</f>
        <v>4</v>
      </c>
      <c r="L24" s="61">
        <f>E24*K24</f>
        <v>1.84</v>
      </c>
    </row>
    <row r="25" spans="1:12" ht="13.5">
      <c r="A25" s="58" t="s">
        <v>386</v>
      </c>
      <c r="B25" s="58" t="s">
        <v>351</v>
      </c>
      <c r="C25" s="58" t="s">
        <v>352</v>
      </c>
      <c r="D25" s="58" t="s">
        <v>387</v>
      </c>
      <c r="E25" s="59">
        <v>0.05</v>
      </c>
      <c r="H25" s="59"/>
      <c r="I25" s="60">
        <v>2</v>
      </c>
      <c r="J25" s="61">
        <f>I25*E25</f>
        <v>0.1</v>
      </c>
      <c r="K25" s="62">
        <f>I25*$B$7</f>
        <v>2</v>
      </c>
      <c r="L25" s="61">
        <f>E25*K25</f>
        <v>0.1</v>
      </c>
    </row>
    <row r="26" spans="1:12" ht="13.5">
      <c r="A26" s="58" t="s">
        <v>388</v>
      </c>
      <c r="B26" s="58" t="s">
        <v>351</v>
      </c>
      <c r="C26" s="58" t="s">
        <v>352</v>
      </c>
      <c r="D26" s="58" t="s">
        <v>389</v>
      </c>
      <c r="E26" s="59">
        <v>0.43</v>
      </c>
      <c r="H26" s="59"/>
      <c r="I26" s="60">
        <v>1</v>
      </c>
      <c r="J26" s="61">
        <f>I26*E26</f>
        <v>0.43</v>
      </c>
      <c r="K26" s="62">
        <f>I26*$B$7</f>
        <v>1</v>
      </c>
      <c r="L26" s="61">
        <f>E26*K26</f>
        <v>0.43</v>
      </c>
    </row>
    <row r="27" spans="1:12" ht="13.5">
      <c r="A27" s="58" t="s">
        <v>390</v>
      </c>
      <c r="B27" s="58" t="s">
        <v>351</v>
      </c>
      <c r="C27" s="58" t="s">
        <v>368</v>
      </c>
      <c r="D27" s="58" t="s">
        <v>391</v>
      </c>
      <c r="E27" s="59">
        <v>7.76</v>
      </c>
      <c r="H27" s="59"/>
      <c r="I27" s="60">
        <v>1</v>
      </c>
      <c r="J27" s="61">
        <f>I27*E27</f>
        <v>7.76</v>
      </c>
      <c r="K27" s="62">
        <f>I27*$B$7</f>
        <v>1</v>
      </c>
      <c r="L27" s="61">
        <f>E27*K27</f>
        <v>7.76</v>
      </c>
    </row>
    <row r="28" spans="1:12" ht="13.5">
      <c r="A28" s="58" t="s">
        <v>392</v>
      </c>
      <c r="B28" s="58" t="s">
        <v>351</v>
      </c>
      <c r="C28" s="58" t="s">
        <v>352</v>
      </c>
      <c r="D28" s="58" t="s">
        <v>393</v>
      </c>
      <c r="E28" s="59">
        <v>1.86</v>
      </c>
      <c r="F28" s="58" t="s">
        <v>368</v>
      </c>
      <c r="G28" s="58" t="s">
        <v>394</v>
      </c>
      <c r="H28" s="59">
        <v>2.07</v>
      </c>
      <c r="I28" s="60">
        <v>1</v>
      </c>
      <c r="J28" s="61">
        <f>I28*E28</f>
        <v>1.8599999999999999</v>
      </c>
      <c r="K28" s="62">
        <f>I28*$B$7</f>
        <v>1</v>
      </c>
      <c r="L28" s="61">
        <f>E28*K28</f>
        <v>1.8599999999999999</v>
      </c>
    </row>
    <row r="29" spans="1:12" ht="13.5">
      <c r="A29" s="58" t="s">
        <v>395</v>
      </c>
      <c r="B29" s="58" t="s">
        <v>351</v>
      </c>
      <c r="C29" s="58" t="s">
        <v>352</v>
      </c>
      <c r="D29" s="58" t="s">
        <v>396</v>
      </c>
      <c r="E29" s="59">
        <v>0.1</v>
      </c>
      <c r="F29" s="58" t="s">
        <v>368</v>
      </c>
      <c r="G29" s="58" t="s">
        <v>397</v>
      </c>
      <c r="H29" s="59">
        <v>0.43</v>
      </c>
      <c r="I29" s="60">
        <v>1</v>
      </c>
      <c r="J29" s="61">
        <f>I29*E29</f>
        <v>0.1</v>
      </c>
      <c r="K29" s="62">
        <f>I29*$B$7</f>
        <v>1</v>
      </c>
      <c r="L29" s="61">
        <f>E29*K29</f>
        <v>0.1</v>
      </c>
    </row>
    <row r="30" spans="1:12" ht="13.5">
      <c r="A30" s="58" t="s">
        <v>398</v>
      </c>
      <c r="B30" s="58" t="s">
        <v>351</v>
      </c>
      <c r="C30" s="58" t="s">
        <v>352</v>
      </c>
      <c r="D30" s="58" t="s">
        <v>399</v>
      </c>
      <c r="E30" s="59">
        <v>0.23</v>
      </c>
      <c r="H30" s="59"/>
      <c r="I30" s="60">
        <v>1</v>
      </c>
      <c r="J30" s="61">
        <f>I30*E30</f>
        <v>0.23</v>
      </c>
      <c r="K30" s="62">
        <f>I30*$B$7</f>
        <v>1</v>
      </c>
      <c r="L30" s="61">
        <f>E30*K30</f>
        <v>0.23</v>
      </c>
    </row>
    <row r="31" spans="1:12" ht="13.5">
      <c r="A31" s="58" t="s">
        <v>400</v>
      </c>
      <c r="B31" s="58" t="s">
        <v>351</v>
      </c>
      <c r="C31" s="58" t="s">
        <v>352</v>
      </c>
      <c r="D31" s="58" t="s">
        <v>401</v>
      </c>
      <c r="E31" s="59">
        <v>0.1</v>
      </c>
      <c r="H31" s="59"/>
      <c r="I31" s="60">
        <v>1</v>
      </c>
      <c r="J31" s="61">
        <f>I31*E31</f>
        <v>0.1</v>
      </c>
      <c r="K31" s="62">
        <f>I31*$B$7</f>
        <v>1</v>
      </c>
      <c r="L31" s="61">
        <f>E31*K31</f>
        <v>0.1</v>
      </c>
    </row>
    <row r="32" spans="1:12" ht="13.5">
      <c r="A32" s="58" t="s">
        <v>402</v>
      </c>
      <c r="B32" s="58" t="s">
        <v>351</v>
      </c>
      <c r="C32" s="58" t="s">
        <v>352</v>
      </c>
      <c r="D32" s="58" t="s">
        <v>403</v>
      </c>
      <c r="E32" s="59">
        <v>0.74</v>
      </c>
      <c r="H32" s="59"/>
      <c r="I32" s="60">
        <v>4</v>
      </c>
      <c r="J32" s="61">
        <f>I32*E32</f>
        <v>2.96</v>
      </c>
      <c r="K32" s="62">
        <f>I32*$B$7</f>
        <v>4</v>
      </c>
      <c r="L32" s="61">
        <f>E32*K32</f>
        <v>2.96</v>
      </c>
    </row>
    <row r="33" spans="1:12" ht="13.5">
      <c r="A33" s="58" t="s">
        <v>404</v>
      </c>
      <c r="B33" s="58" t="s">
        <v>351</v>
      </c>
      <c r="C33" s="58" t="s">
        <v>352</v>
      </c>
      <c r="D33" s="58" t="s">
        <v>405</v>
      </c>
      <c r="E33" s="59">
        <v>0.88</v>
      </c>
      <c r="H33" s="59"/>
      <c r="I33" s="60">
        <v>1</v>
      </c>
      <c r="J33" s="61">
        <f>I33*E33</f>
        <v>0.88</v>
      </c>
      <c r="K33" s="62">
        <f>I33*$B$7</f>
        <v>1</v>
      </c>
      <c r="L33" s="61">
        <f>E33*K33</f>
        <v>0.88</v>
      </c>
    </row>
    <row r="34" spans="1:12" ht="13.5">
      <c r="A34" s="58" t="s">
        <v>406</v>
      </c>
      <c r="B34" s="58" t="s">
        <v>351</v>
      </c>
      <c r="C34" s="58" t="s">
        <v>352</v>
      </c>
      <c r="D34" s="58" t="s">
        <v>407</v>
      </c>
      <c r="E34" s="59">
        <v>0.38</v>
      </c>
      <c r="H34" s="59"/>
      <c r="I34" s="60">
        <v>1</v>
      </c>
      <c r="J34" s="61">
        <f>I34*E34</f>
        <v>0.38</v>
      </c>
      <c r="K34" s="62">
        <f>I34*$B$7</f>
        <v>1</v>
      </c>
      <c r="L34" s="61">
        <f>E34*K34</f>
        <v>0.38</v>
      </c>
    </row>
    <row r="35" spans="1:12" ht="13.5">
      <c r="A35" s="58" t="s">
        <v>408</v>
      </c>
      <c r="B35" s="58" t="s">
        <v>409</v>
      </c>
      <c r="C35" s="58" t="s">
        <v>410</v>
      </c>
      <c r="D35" s="58" t="s">
        <v>408</v>
      </c>
      <c r="E35" s="59">
        <v>8</v>
      </c>
      <c r="H35" s="59"/>
      <c r="I35" s="60">
        <v>1</v>
      </c>
      <c r="J35" s="61">
        <f>I35*E35</f>
        <v>8</v>
      </c>
      <c r="K35" s="62">
        <f>I35*$B$7</f>
        <v>1</v>
      </c>
      <c r="L35" s="61">
        <f>E35*K35</f>
        <v>8</v>
      </c>
    </row>
    <row r="36" spans="1:12" ht="13.5">
      <c r="A36" s="58"/>
      <c r="B36" s="58"/>
      <c r="C36" s="58"/>
      <c r="D36" s="58"/>
      <c r="E36" s="59"/>
      <c r="I36" s="64" t="s">
        <v>326</v>
      </c>
      <c r="J36" s="61">
        <f>SUM(J10:J35)</f>
        <v>54.86</v>
      </c>
      <c r="K36" s="64"/>
      <c r="L36" s="61">
        <f>SUM(L10:L35)</f>
        <v>54.86</v>
      </c>
    </row>
    <row r="38" ht="29.25">
      <c r="A38" s="65" t="s">
        <v>411</v>
      </c>
    </row>
    <row r="39" spans="1:11" ht="28.5" customHeight="1">
      <c r="A39" s="47" t="s">
        <v>330</v>
      </c>
      <c r="B39" s="66" t="s">
        <v>331</v>
      </c>
      <c r="C39" s="57" t="s">
        <v>239</v>
      </c>
      <c r="K39" s="55"/>
    </row>
    <row r="40" spans="1:10" ht="13.5">
      <c r="A40" s="67" t="s">
        <v>333</v>
      </c>
      <c r="B40" s="51">
        <v>20</v>
      </c>
      <c r="C40" s="51">
        <v>60</v>
      </c>
      <c r="I40" s="47"/>
      <c r="J40" s="47"/>
    </row>
    <row r="41" spans="1:10" ht="13.5">
      <c r="A41" s="67" t="s">
        <v>335</v>
      </c>
      <c r="B41" s="51">
        <v>30</v>
      </c>
      <c r="C41" s="51">
        <v>90</v>
      </c>
      <c r="I41" s="47"/>
      <c r="J41" s="47"/>
    </row>
    <row r="42" spans="1:10" ht="13.5">
      <c r="A42" s="67" t="s">
        <v>337</v>
      </c>
      <c r="B42" s="51">
        <f>J69</f>
        <v>26.53</v>
      </c>
      <c r="C42" s="51">
        <f>L69</f>
        <v>79.59</v>
      </c>
      <c r="I42" s="47"/>
      <c r="J42" s="47"/>
    </row>
    <row r="43" spans="1:10" ht="13.5">
      <c r="A43" s="67" t="s">
        <v>339</v>
      </c>
      <c r="B43">
        <v>3</v>
      </c>
      <c r="I43" s="47"/>
      <c r="J43" s="47"/>
    </row>
    <row r="44" ht="13.5">
      <c r="M44" s="63" t="s">
        <v>412</v>
      </c>
    </row>
    <row r="45" spans="1:14" ht="13.5">
      <c r="A45" s="55"/>
      <c r="B45" s="56" t="s">
        <v>288</v>
      </c>
      <c r="C45" s="56"/>
      <c r="D45" s="56"/>
      <c r="E45" s="56"/>
      <c r="F45" s="57" t="s">
        <v>340</v>
      </c>
      <c r="G45" s="57"/>
      <c r="H45" s="57"/>
      <c r="M45" s="41" t="s">
        <v>413</v>
      </c>
      <c r="N45" s="41" t="s">
        <v>414</v>
      </c>
    </row>
    <row r="46" spans="1:14" ht="26.25">
      <c r="A46" s="47" t="s">
        <v>341</v>
      </c>
      <c r="B46" s="47" t="s">
        <v>1</v>
      </c>
      <c r="C46" s="47" t="s">
        <v>342</v>
      </c>
      <c r="D46" s="47" t="s">
        <v>343</v>
      </c>
      <c r="E46" s="47" t="s">
        <v>344</v>
      </c>
      <c r="F46" s="47" t="s">
        <v>342</v>
      </c>
      <c r="G46" s="47" t="s">
        <v>343</v>
      </c>
      <c r="H46" s="47" t="s">
        <v>345</v>
      </c>
      <c r="I46" s="47" t="s">
        <v>346</v>
      </c>
      <c r="J46" s="47" t="s">
        <v>347</v>
      </c>
      <c r="K46" s="47" t="s">
        <v>348</v>
      </c>
      <c r="L46" s="47" t="s">
        <v>349</v>
      </c>
      <c r="M46" s="68" t="s">
        <v>415</v>
      </c>
      <c r="N46" s="68" t="s">
        <v>415</v>
      </c>
    </row>
    <row r="47" spans="1:14" ht="13.5">
      <c r="A47" s="58" t="s">
        <v>416</v>
      </c>
      <c r="B47" s="58" t="s">
        <v>351</v>
      </c>
      <c r="C47" s="58" t="s">
        <v>352</v>
      </c>
      <c r="D47" s="58" t="s">
        <v>417</v>
      </c>
      <c r="E47" s="59">
        <v>0.08</v>
      </c>
      <c r="H47" s="59"/>
      <c r="I47" s="60">
        <v>4</v>
      </c>
      <c r="J47" s="61">
        <f>I47*E47</f>
        <v>0.32</v>
      </c>
      <c r="K47" s="62">
        <f>I47*$B$43</f>
        <v>12</v>
      </c>
      <c r="L47" s="61">
        <f>E47*K47</f>
        <v>0.96</v>
      </c>
      <c r="M47" s="69">
        <v>1593529</v>
      </c>
      <c r="N47" s="69" t="s">
        <v>418</v>
      </c>
    </row>
    <row r="48" spans="1:14" ht="13.5">
      <c r="A48" s="70" t="s">
        <v>419</v>
      </c>
      <c r="B48" s="58" t="s">
        <v>351</v>
      </c>
      <c r="C48" s="58"/>
      <c r="D48" s="58"/>
      <c r="E48" s="59"/>
      <c r="H48" s="59"/>
      <c r="I48" s="60"/>
      <c r="J48" s="61"/>
      <c r="L48" s="61"/>
      <c r="M48" s="69">
        <v>1098736</v>
      </c>
      <c r="N48" s="69" t="s">
        <v>420</v>
      </c>
    </row>
    <row r="49" spans="1:14" ht="14.25">
      <c r="A49" s="58" t="s">
        <v>421</v>
      </c>
      <c r="B49" s="58" t="s">
        <v>351</v>
      </c>
      <c r="C49" s="58" t="s">
        <v>352</v>
      </c>
      <c r="D49" s="58" t="s">
        <v>422</v>
      </c>
      <c r="E49" s="59">
        <v>2.02</v>
      </c>
      <c r="H49" s="59"/>
      <c r="I49" s="60">
        <v>4</v>
      </c>
      <c r="J49" s="61">
        <f>I49*E49</f>
        <v>8.08</v>
      </c>
      <c r="K49" s="62">
        <f>I49*$B$43</f>
        <v>12</v>
      </c>
      <c r="L49" s="61">
        <f>E49*K49</f>
        <v>24.240000000000002</v>
      </c>
      <c r="M49" s="69">
        <v>589068</v>
      </c>
      <c r="N49" s="69" t="s">
        <v>423</v>
      </c>
    </row>
    <row r="50" spans="1:14" ht="14.25">
      <c r="A50" s="58" t="s">
        <v>424</v>
      </c>
      <c r="B50" s="58" t="s">
        <v>351</v>
      </c>
      <c r="C50" s="58" t="s">
        <v>352</v>
      </c>
      <c r="D50" s="58" t="s">
        <v>425</v>
      </c>
      <c r="E50" s="59">
        <v>0.25</v>
      </c>
      <c r="H50" s="59"/>
      <c r="I50" s="60">
        <v>1</v>
      </c>
      <c r="J50" s="61">
        <f>I50*E50</f>
        <v>0.25</v>
      </c>
      <c r="K50" s="62">
        <f>I50*$B$43</f>
        <v>3</v>
      </c>
      <c r="L50" s="61">
        <f>E50*K50</f>
        <v>0.75</v>
      </c>
      <c r="M50" s="69">
        <v>1759362</v>
      </c>
      <c r="N50" s="69" t="s">
        <v>426</v>
      </c>
    </row>
    <row r="51" spans="1:14" ht="14.25">
      <c r="A51" s="58" t="s">
        <v>427</v>
      </c>
      <c r="B51" s="58" t="s">
        <v>351</v>
      </c>
      <c r="C51" s="58" t="s">
        <v>352</v>
      </c>
      <c r="D51" s="58" t="s">
        <v>428</v>
      </c>
      <c r="E51" s="59">
        <v>0.36</v>
      </c>
      <c r="F51" s="58" t="s">
        <v>368</v>
      </c>
      <c r="G51" s="58" t="s">
        <v>429</v>
      </c>
      <c r="H51" s="59">
        <v>0.88</v>
      </c>
      <c r="I51" s="60">
        <v>2</v>
      </c>
      <c r="J51" s="61">
        <f>I51*E51</f>
        <v>0.72</v>
      </c>
      <c r="K51" s="62">
        <f>I51*$B$43</f>
        <v>6</v>
      </c>
      <c r="L51" s="61">
        <f>E51*K51</f>
        <v>2.16</v>
      </c>
      <c r="M51" s="69">
        <v>1107411</v>
      </c>
      <c r="N51" s="69" t="s">
        <v>430</v>
      </c>
    </row>
    <row r="52" spans="1:14" ht="14.25">
      <c r="A52" s="58" t="s">
        <v>431</v>
      </c>
      <c r="B52" s="58" t="s">
        <v>351</v>
      </c>
      <c r="C52" s="58" t="s">
        <v>352</v>
      </c>
      <c r="D52" s="58" t="s">
        <v>432</v>
      </c>
      <c r="E52" s="59">
        <v>0.8</v>
      </c>
      <c r="F52" s="58" t="s">
        <v>368</v>
      </c>
      <c r="G52" s="58" t="s">
        <v>433</v>
      </c>
      <c r="H52" s="59">
        <v>1.32</v>
      </c>
      <c r="I52" s="60">
        <v>2</v>
      </c>
      <c r="J52" s="61">
        <f>I52*E52</f>
        <v>1.6</v>
      </c>
      <c r="K52" s="62">
        <f>I52*$B$43</f>
        <v>6</v>
      </c>
      <c r="L52" s="61">
        <f>E52*K52</f>
        <v>4.800000000000001</v>
      </c>
      <c r="M52" s="69">
        <v>8395918</v>
      </c>
      <c r="N52" s="69" t="s">
        <v>434</v>
      </c>
    </row>
    <row r="53" spans="1:14" ht="14.25">
      <c r="A53" s="58" t="s">
        <v>358</v>
      </c>
      <c r="B53" s="58" t="s">
        <v>351</v>
      </c>
      <c r="C53" s="58" t="s">
        <v>352</v>
      </c>
      <c r="D53" s="58" t="s">
        <v>359</v>
      </c>
      <c r="E53" s="59">
        <v>1.03</v>
      </c>
      <c r="H53" s="59"/>
      <c r="I53" s="60">
        <v>1</v>
      </c>
      <c r="J53" s="61">
        <f>I53*E53</f>
        <v>1.03</v>
      </c>
      <c r="K53" s="62">
        <f>I53*$B$43</f>
        <v>3</v>
      </c>
      <c r="L53" s="61">
        <f>E53*K53</f>
        <v>3.09</v>
      </c>
      <c r="M53" s="69">
        <v>1098498</v>
      </c>
      <c r="N53" s="69" t="s">
        <v>435</v>
      </c>
    </row>
    <row r="54" spans="1:14" ht="14.25">
      <c r="A54" s="58" t="s">
        <v>360</v>
      </c>
      <c r="B54" s="58" t="s">
        <v>351</v>
      </c>
      <c r="C54" s="58" t="s">
        <v>352</v>
      </c>
      <c r="D54" s="58" t="s">
        <v>361</v>
      </c>
      <c r="E54" s="59">
        <v>0.07</v>
      </c>
      <c r="H54" s="59"/>
      <c r="I54" s="60">
        <v>5</v>
      </c>
      <c r="J54" s="61">
        <f>I54*E54</f>
        <v>0.35000000000000003</v>
      </c>
      <c r="K54" s="62">
        <f>I54*$B$43</f>
        <v>15</v>
      </c>
      <c r="L54" s="61">
        <f>E54*K54</f>
        <v>1.05</v>
      </c>
      <c r="M54" s="71" t="s">
        <v>436</v>
      </c>
      <c r="N54" s="71" t="s">
        <v>437</v>
      </c>
    </row>
    <row r="55" spans="1:14" ht="14.25">
      <c r="A55" s="58" t="s">
        <v>438</v>
      </c>
      <c r="B55" s="58" t="s">
        <v>351</v>
      </c>
      <c r="C55" s="58" t="s">
        <v>352</v>
      </c>
      <c r="D55" s="58" t="s">
        <v>439</v>
      </c>
      <c r="E55" s="59">
        <v>0.16</v>
      </c>
      <c r="H55" s="59"/>
      <c r="I55" s="60">
        <v>2</v>
      </c>
      <c r="J55" s="61">
        <f>I55*E55</f>
        <v>0.32</v>
      </c>
      <c r="K55" s="62">
        <f>I55*$B$43</f>
        <v>6</v>
      </c>
      <c r="L55" s="61">
        <f>E55*K55</f>
        <v>0.96</v>
      </c>
      <c r="M55" s="69">
        <v>1735328</v>
      </c>
      <c r="N55" s="69" t="s">
        <v>440</v>
      </c>
    </row>
    <row r="56" spans="1:14" ht="14.25">
      <c r="A56" s="58" t="s">
        <v>362</v>
      </c>
      <c r="B56" s="58" t="s">
        <v>351</v>
      </c>
      <c r="C56" s="58" t="s">
        <v>352</v>
      </c>
      <c r="D56" s="58" t="s">
        <v>363</v>
      </c>
      <c r="E56" s="59">
        <v>0.05</v>
      </c>
      <c r="H56" s="59"/>
      <c r="I56" s="60">
        <v>1</v>
      </c>
      <c r="J56" s="61">
        <f>I56*E56</f>
        <v>0.05</v>
      </c>
      <c r="K56" s="62">
        <f>I56*$B$43</f>
        <v>3</v>
      </c>
      <c r="L56" s="61">
        <f>E56*K56</f>
        <v>0.15000000000000002</v>
      </c>
      <c r="M56" s="69">
        <v>9337016</v>
      </c>
      <c r="N56" s="69" t="s">
        <v>441</v>
      </c>
    </row>
    <row r="57" spans="1:14" ht="13.5">
      <c r="A57" s="58" t="s">
        <v>442</v>
      </c>
      <c r="B57" s="58" t="s">
        <v>351</v>
      </c>
      <c r="C57" s="58" t="s">
        <v>368</v>
      </c>
      <c r="D57" s="58" t="s">
        <v>443</v>
      </c>
      <c r="E57" s="59">
        <v>0.9</v>
      </c>
      <c r="F57" s="58"/>
      <c r="G57" s="58"/>
      <c r="H57" s="59"/>
      <c r="I57" s="60">
        <v>1</v>
      </c>
      <c r="J57" s="61">
        <f>I57*E57</f>
        <v>0.9</v>
      </c>
      <c r="K57" s="62">
        <f>I57*$B$43</f>
        <v>3</v>
      </c>
      <c r="L57" s="61">
        <f>E57*K57</f>
        <v>2.7</v>
      </c>
      <c r="M57" s="69">
        <v>1141664</v>
      </c>
      <c r="N57" s="69" t="s">
        <v>444</v>
      </c>
    </row>
    <row r="58" spans="1:14" ht="13.5">
      <c r="A58" s="58" t="s">
        <v>374</v>
      </c>
      <c r="B58" s="58" t="s">
        <v>351</v>
      </c>
      <c r="C58" s="58" t="s">
        <v>352</v>
      </c>
      <c r="D58" s="58" t="s">
        <v>375</v>
      </c>
      <c r="E58" s="59">
        <v>0.05</v>
      </c>
      <c r="H58" s="59"/>
      <c r="I58" s="60">
        <v>4</v>
      </c>
      <c r="J58" s="61">
        <f>I58*E58</f>
        <v>0.2</v>
      </c>
      <c r="K58" s="62">
        <f>I58*$B$43</f>
        <v>12</v>
      </c>
      <c r="L58" s="61">
        <f>E58*K58</f>
        <v>0.6000000000000001</v>
      </c>
      <c r="M58" s="69">
        <v>9337008</v>
      </c>
      <c r="N58" s="69" t="s">
        <v>445</v>
      </c>
    </row>
    <row r="59" spans="1:14" ht="13.5">
      <c r="A59" s="58" t="s">
        <v>446</v>
      </c>
      <c r="B59" s="58" t="s">
        <v>351</v>
      </c>
      <c r="C59" s="58" t="s">
        <v>352</v>
      </c>
      <c r="D59" s="58" t="s">
        <v>447</v>
      </c>
      <c r="E59" s="59">
        <v>0.09</v>
      </c>
      <c r="H59" s="59"/>
      <c r="I59" s="60">
        <v>1</v>
      </c>
      <c r="J59" s="61">
        <f>I59*E59</f>
        <v>0.09</v>
      </c>
      <c r="K59" s="62">
        <f>I59*$B$43</f>
        <v>3</v>
      </c>
      <c r="L59" s="61">
        <f>E59*K59</f>
        <v>0.27</v>
      </c>
      <c r="M59" s="69">
        <v>1759514</v>
      </c>
      <c r="N59" s="69" t="s">
        <v>448</v>
      </c>
    </row>
    <row r="60" spans="1:14" ht="13.5">
      <c r="A60" s="58" t="s">
        <v>449</v>
      </c>
      <c r="B60" s="58" t="s">
        <v>351</v>
      </c>
      <c r="C60" s="58" t="s">
        <v>352</v>
      </c>
      <c r="D60" s="58" t="s">
        <v>450</v>
      </c>
      <c r="E60" s="59">
        <v>0.05</v>
      </c>
      <c r="H60" s="59"/>
      <c r="I60" s="60">
        <v>1</v>
      </c>
      <c r="J60" s="61">
        <f>I60*E60</f>
        <v>0.05</v>
      </c>
      <c r="K60" s="62">
        <f>I60*$B$43</f>
        <v>3</v>
      </c>
      <c r="L60" s="61">
        <f>E60*K60</f>
        <v>0.15000000000000002</v>
      </c>
      <c r="M60" s="69">
        <v>1576634</v>
      </c>
      <c r="N60" s="69" t="s">
        <v>445</v>
      </c>
    </row>
    <row r="61" spans="1:14" ht="13.5">
      <c r="A61" s="58" t="s">
        <v>451</v>
      </c>
      <c r="B61" s="58" t="s">
        <v>351</v>
      </c>
      <c r="C61" s="58" t="s">
        <v>352</v>
      </c>
      <c r="D61" s="58" t="s">
        <v>452</v>
      </c>
      <c r="E61" s="59">
        <v>0.84</v>
      </c>
      <c r="H61" s="59"/>
      <c r="I61" s="60">
        <v>1</v>
      </c>
      <c r="J61" s="61">
        <f>I61*E61</f>
        <v>0.84</v>
      </c>
      <c r="K61" s="62">
        <f>I61*$B$43</f>
        <v>3</v>
      </c>
      <c r="L61" s="61">
        <f>E61*K61</f>
        <v>2.52</v>
      </c>
      <c r="M61" s="69">
        <v>1756779</v>
      </c>
      <c r="N61" s="69" t="s">
        <v>453</v>
      </c>
    </row>
    <row r="62" spans="1:14" ht="13.5">
      <c r="A62" s="58" t="s">
        <v>454</v>
      </c>
      <c r="B62" s="58" t="s">
        <v>351</v>
      </c>
      <c r="C62" s="58" t="s">
        <v>352</v>
      </c>
      <c r="D62" s="58" t="s">
        <v>455</v>
      </c>
      <c r="E62" s="59">
        <v>0.47</v>
      </c>
      <c r="H62" s="59"/>
      <c r="I62" s="60">
        <v>1</v>
      </c>
      <c r="J62" s="61">
        <f>I62*E62</f>
        <v>0.47000000000000003</v>
      </c>
      <c r="K62" s="62">
        <f>I62*$B$43</f>
        <v>3</v>
      </c>
      <c r="L62" s="61">
        <f>E62*K62</f>
        <v>1.4100000000000001</v>
      </c>
      <c r="M62" s="69">
        <v>1652336</v>
      </c>
      <c r="N62" s="69" t="s">
        <v>456</v>
      </c>
    </row>
    <row r="63" spans="1:14" ht="13.5">
      <c r="A63" s="58" t="s">
        <v>457</v>
      </c>
      <c r="B63" s="58" t="s">
        <v>351</v>
      </c>
      <c r="C63" s="58" t="s">
        <v>368</v>
      </c>
      <c r="D63" s="58" t="s">
        <v>458</v>
      </c>
      <c r="E63" s="59">
        <v>5.81</v>
      </c>
      <c r="I63" s="60">
        <v>1</v>
      </c>
      <c r="J63" s="61">
        <f>I63*E63</f>
        <v>5.8100000000000005</v>
      </c>
      <c r="K63" s="62">
        <f>I63*$B$43</f>
        <v>3</v>
      </c>
      <c r="L63" s="61">
        <f>E63*K63</f>
        <v>17.43</v>
      </c>
      <c r="M63" s="69">
        <v>1521717</v>
      </c>
      <c r="N63" s="69" t="s">
        <v>459</v>
      </c>
    </row>
    <row r="64" spans="1:14" ht="13.5">
      <c r="A64" s="58" t="s">
        <v>395</v>
      </c>
      <c r="B64" s="58" t="s">
        <v>351</v>
      </c>
      <c r="C64" s="58" t="s">
        <v>352</v>
      </c>
      <c r="D64" s="58" t="s">
        <v>396</v>
      </c>
      <c r="E64" s="59">
        <v>0.1</v>
      </c>
      <c r="F64" s="58" t="s">
        <v>368</v>
      </c>
      <c r="G64" s="58" t="s">
        <v>397</v>
      </c>
      <c r="H64" s="59">
        <v>0.43</v>
      </c>
      <c r="I64" s="60">
        <v>3</v>
      </c>
      <c r="J64" s="61">
        <f>I64*E64</f>
        <v>0.30000000000000004</v>
      </c>
      <c r="K64" s="62">
        <f>I64*$B$43</f>
        <v>9</v>
      </c>
      <c r="L64" s="61">
        <f>E64*K64</f>
        <v>0.9</v>
      </c>
      <c r="M64" s="69">
        <v>1226371</v>
      </c>
      <c r="N64" s="69" t="s">
        <v>460</v>
      </c>
    </row>
    <row r="65" spans="1:14" ht="13.5">
      <c r="A65" s="58" t="s">
        <v>400</v>
      </c>
      <c r="B65" s="58" t="s">
        <v>351</v>
      </c>
      <c r="C65" s="58" t="s">
        <v>352</v>
      </c>
      <c r="D65" s="58" t="s">
        <v>401</v>
      </c>
      <c r="E65" s="59">
        <v>0.1</v>
      </c>
      <c r="H65" s="59"/>
      <c r="I65" s="60">
        <v>2</v>
      </c>
      <c r="J65" s="61">
        <f>I65*E65</f>
        <v>0.2</v>
      </c>
      <c r="K65" s="62">
        <f>I65*$B$43</f>
        <v>6</v>
      </c>
      <c r="L65" s="61">
        <f>E65*K65</f>
        <v>0.6000000000000001</v>
      </c>
      <c r="M65" s="69">
        <v>1318261</v>
      </c>
      <c r="N65" s="69" t="s">
        <v>461</v>
      </c>
    </row>
    <row r="66" spans="1:12" ht="13.5">
      <c r="A66" s="58" t="s">
        <v>402</v>
      </c>
      <c r="B66" s="58" t="s">
        <v>351</v>
      </c>
      <c r="C66" s="58" t="s">
        <v>352</v>
      </c>
      <c r="D66" s="58" t="s">
        <v>403</v>
      </c>
      <c r="E66" s="59">
        <v>0.74</v>
      </c>
      <c r="H66" s="59"/>
      <c r="I66" s="60">
        <v>2</v>
      </c>
      <c r="J66" s="61">
        <f>I66*E66</f>
        <v>1.48</v>
      </c>
      <c r="K66" s="62">
        <f>I66*$B$43</f>
        <v>6</v>
      </c>
      <c r="L66" s="61">
        <f>E66*K66</f>
        <v>4.4399999999999995</v>
      </c>
    </row>
    <row r="67" spans="1:12" ht="13.5">
      <c r="A67" s="58" t="s">
        <v>462</v>
      </c>
      <c r="B67" s="58" t="s">
        <v>409</v>
      </c>
      <c r="C67" s="58" t="s">
        <v>410</v>
      </c>
      <c r="D67" s="58" t="s">
        <v>462</v>
      </c>
      <c r="E67" s="59">
        <v>3</v>
      </c>
      <c r="H67" s="59"/>
      <c r="I67" s="60">
        <v>1</v>
      </c>
      <c r="J67" s="61">
        <f>I67*E67</f>
        <v>3</v>
      </c>
      <c r="K67" s="62">
        <f>I67*$B$43</f>
        <v>3</v>
      </c>
      <c r="L67" s="61">
        <f>E67*K67</f>
        <v>9</v>
      </c>
    </row>
    <row r="68" spans="1:14" ht="13.5">
      <c r="A68" s="58" t="s">
        <v>463</v>
      </c>
      <c r="B68" s="58" t="s">
        <v>464</v>
      </c>
      <c r="C68" s="58" t="s">
        <v>352</v>
      </c>
      <c r="D68" s="58" t="s">
        <v>465</v>
      </c>
      <c r="E68" s="59">
        <v>0.47</v>
      </c>
      <c r="H68" s="59"/>
      <c r="I68" s="60">
        <v>1</v>
      </c>
      <c r="J68" s="61">
        <f>I68*E68</f>
        <v>0.47000000000000003</v>
      </c>
      <c r="K68">
        <v>3</v>
      </c>
      <c r="L68" s="61">
        <f>E68*K68</f>
        <v>1.4100000000000001</v>
      </c>
      <c r="M68" s="41">
        <v>301899</v>
      </c>
      <c r="N68" s="69" t="s">
        <v>466</v>
      </c>
    </row>
    <row r="69" spans="1:12" ht="13.5">
      <c r="A69" s="58"/>
      <c r="B69" s="58"/>
      <c r="C69" s="58"/>
      <c r="D69" s="58"/>
      <c r="E69" s="59"/>
      <c r="H69" s="59"/>
      <c r="I69" s="64" t="s">
        <v>326</v>
      </c>
      <c r="J69" s="61">
        <f>SUM(J46:J68)</f>
        <v>26.53</v>
      </c>
      <c r="K69" s="64"/>
      <c r="L69" s="61">
        <f>SUM(L46:L68)</f>
        <v>79.59</v>
      </c>
    </row>
    <row r="70" spans="1:2" ht="15">
      <c r="A70" s="72"/>
      <c r="B70" s="72"/>
    </row>
    <row r="71" spans="1:2" ht="28.5">
      <c r="A71" s="65" t="s">
        <v>467</v>
      </c>
      <c r="B71" s="72"/>
    </row>
    <row r="72" spans="1:11" ht="28.5" customHeight="1">
      <c r="A72" s="47" t="s">
        <v>330</v>
      </c>
      <c r="B72" s="66" t="s">
        <v>331</v>
      </c>
      <c r="C72" s="57" t="s">
        <v>239</v>
      </c>
      <c r="K72" s="55"/>
    </row>
    <row r="73" spans="1:10" ht="13.5">
      <c r="A73" s="47" t="s">
        <v>333</v>
      </c>
      <c r="B73" s="73">
        <v>3</v>
      </c>
      <c r="C73" s="51">
        <v>18</v>
      </c>
      <c r="I73" s="47"/>
      <c r="J73" s="47"/>
    </row>
    <row r="74" spans="1:10" ht="13.5">
      <c r="A74" s="47" t="s">
        <v>335</v>
      </c>
      <c r="B74" s="67" t="s">
        <v>468</v>
      </c>
      <c r="C74" s="52" t="s">
        <v>468</v>
      </c>
      <c r="I74" s="47"/>
      <c r="J74" s="47"/>
    </row>
    <row r="75" spans="1:10" ht="13.5">
      <c r="A75" s="47" t="s">
        <v>337</v>
      </c>
      <c r="B75" s="74" t="e">
        <f>J86</f>
        <v>#NAME?</v>
      </c>
      <c r="C75" s="75">
        <f>L86</f>
        <v>18.36</v>
      </c>
      <c r="I75" s="47"/>
      <c r="J75" s="47"/>
    </row>
    <row r="76" spans="1:10" ht="13.5">
      <c r="A76" s="47" t="s">
        <v>339</v>
      </c>
      <c r="B76" s="52">
        <v>6</v>
      </c>
      <c r="C76" s="52"/>
      <c r="I76" s="47"/>
      <c r="J76" s="47"/>
    </row>
    <row r="78" spans="1:8" ht="13.5">
      <c r="A78" s="55"/>
      <c r="B78" s="56" t="s">
        <v>288</v>
      </c>
      <c r="C78" s="56"/>
      <c r="D78" s="56"/>
      <c r="E78" s="56"/>
      <c r="F78" s="57" t="s">
        <v>340</v>
      </c>
      <c r="G78" s="57"/>
      <c r="H78" s="57"/>
    </row>
    <row r="79" spans="1:12" ht="26.25">
      <c r="A79" s="47" t="s">
        <v>341</v>
      </c>
      <c r="B79" s="47" t="s">
        <v>1</v>
      </c>
      <c r="C79" s="47" t="s">
        <v>342</v>
      </c>
      <c r="D79" s="47" t="s">
        <v>343</v>
      </c>
      <c r="E79" s="47" t="s">
        <v>344</v>
      </c>
      <c r="F79" s="47" t="s">
        <v>342</v>
      </c>
      <c r="G79" s="47" t="s">
        <v>343</v>
      </c>
      <c r="H79" s="47" t="s">
        <v>345</v>
      </c>
      <c r="I79" s="47" t="s">
        <v>346</v>
      </c>
      <c r="J79" s="47" t="s">
        <v>347</v>
      </c>
      <c r="K79" s="47" t="s">
        <v>348</v>
      </c>
      <c r="L79" s="47" t="s">
        <v>349</v>
      </c>
    </row>
    <row r="80" spans="1:12" ht="13.5">
      <c r="A80" s="58" t="s">
        <v>469</v>
      </c>
      <c r="B80" s="58" t="s">
        <v>351</v>
      </c>
      <c r="C80" s="58" t="s">
        <v>352</v>
      </c>
      <c r="D80" s="58" t="s">
        <v>470</v>
      </c>
      <c r="E80" s="59">
        <v>0.1</v>
      </c>
      <c r="F80" s="58"/>
      <c r="H80" s="59"/>
      <c r="I80" s="60">
        <v>1</v>
      </c>
      <c r="J80" s="61">
        <f>I80*E80</f>
        <v>0.1</v>
      </c>
      <c r="K80" s="62">
        <f>I80*$B$76</f>
        <v>6</v>
      </c>
      <c r="L80" s="61">
        <f>E80*K80</f>
        <v>0.6000000000000001</v>
      </c>
    </row>
    <row r="81" spans="1:12" ht="13.5">
      <c r="A81" s="58" t="s">
        <v>471</v>
      </c>
      <c r="B81" s="58" t="s">
        <v>351</v>
      </c>
      <c r="C81" s="58" t="s">
        <v>352</v>
      </c>
      <c r="D81" s="58" t="s">
        <v>472</v>
      </c>
      <c r="E81" s="59">
        <v>0.1</v>
      </c>
      <c r="G81" t="s">
        <v>473</v>
      </c>
      <c r="H81" s="59">
        <v>0.1</v>
      </c>
      <c r="I81" s="60">
        <v>1</v>
      </c>
      <c r="J81" s="61">
        <f>I81*E81</f>
        <v>0.1</v>
      </c>
      <c r="K81" s="62">
        <f>I81*$B$76</f>
        <v>6</v>
      </c>
      <c r="L81" s="61">
        <f>E81*K81</f>
        <v>0.6000000000000001</v>
      </c>
    </row>
    <row r="82" spans="1:12" ht="13.5">
      <c r="A82" s="58" t="s">
        <v>474</v>
      </c>
      <c r="B82" s="58" t="s">
        <v>351</v>
      </c>
      <c r="C82" s="58" t="s">
        <v>352</v>
      </c>
      <c r="D82" s="58" t="s">
        <v>475</v>
      </c>
      <c r="E82" s="59">
        <v>0.1</v>
      </c>
      <c r="G82" t="s">
        <v>476</v>
      </c>
      <c r="H82" s="59">
        <v>0.1</v>
      </c>
      <c r="I82" s="60">
        <v>1</v>
      </c>
      <c r="J82" s="61">
        <f>I82*E82</f>
        <v>0.1</v>
      </c>
      <c r="K82" s="62">
        <f>I82*$B$76</f>
        <v>6</v>
      </c>
      <c r="L82" s="61">
        <f>E82*K82</f>
        <v>0.6000000000000001</v>
      </c>
    </row>
    <row r="83" spans="1:12" ht="13.5">
      <c r="A83" s="58" t="s">
        <v>477</v>
      </c>
      <c r="B83" s="58" t="s">
        <v>351</v>
      </c>
      <c r="C83" s="58" t="s">
        <v>352</v>
      </c>
      <c r="D83" s="58" t="s">
        <v>478</v>
      </c>
      <c r="E83" s="59">
        <v>1.02</v>
      </c>
      <c r="F83" s="58" t="s">
        <v>368</v>
      </c>
      <c r="G83" s="58" t="s">
        <v>479</v>
      </c>
      <c r="H83" s="59">
        <v>1.77</v>
      </c>
      <c r="I83" s="60">
        <v>1</v>
      </c>
      <c r="J83" s="61">
        <f>I83*E83</f>
        <v>1.02</v>
      </c>
      <c r="K83" s="62">
        <f>I83*$B$76</f>
        <v>6</v>
      </c>
      <c r="L83" s="61">
        <f>E83*K83</f>
        <v>6.12</v>
      </c>
    </row>
    <row r="84" spans="1:12" ht="13.5">
      <c r="A84" s="58" t="s">
        <v>402</v>
      </c>
      <c r="B84" s="58" t="s">
        <v>351</v>
      </c>
      <c r="C84" s="58" t="s">
        <v>352</v>
      </c>
      <c r="D84" s="58" t="s">
        <v>403</v>
      </c>
      <c r="E84" s="59">
        <v>0.74</v>
      </c>
      <c r="H84" s="59"/>
      <c r="I84" s="60">
        <v>1</v>
      </c>
      <c r="J84" s="61">
        <f>I84*E84</f>
        <v>0.74</v>
      </c>
      <c r="K84" s="62">
        <f>I84*$B$76</f>
        <v>6</v>
      </c>
      <c r="L84" s="61">
        <f>E84*K84</f>
        <v>4.4399999999999995</v>
      </c>
    </row>
    <row r="85" spans="1:12" ht="13.5">
      <c r="A85" s="58" t="s">
        <v>480</v>
      </c>
      <c r="B85" s="58" t="s">
        <v>409</v>
      </c>
      <c r="C85" s="58" t="s">
        <v>410</v>
      </c>
      <c r="D85" s="58" t="s">
        <v>480</v>
      </c>
      <c r="E85" s="59">
        <v>1</v>
      </c>
      <c r="H85" s="59"/>
      <c r="I85" s="60">
        <v>1</v>
      </c>
      <c r="J85" s="61">
        <f>I85*E85</f>
        <v>1</v>
      </c>
      <c r="K85" s="62">
        <f>I85*$B$76</f>
        <v>6</v>
      </c>
      <c r="L85" s="61">
        <f>E85*K85</f>
        <v>6</v>
      </c>
    </row>
    <row r="86" spans="9:12" ht="13.5">
      <c r="I86" s="64" t="s">
        <v>326</v>
      </c>
      <c r="J86" s="61" t="e">
        <f>SUM("j119j78":J85)</f>
        <v>#NAME?</v>
      </c>
      <c r="K86" s="64"/>
      <c r="L86" s="61">
        <f>SUM(L79:L85)</f>
        <v>18.36</v>
      </c>
    </row>
    <row r="87" ht="28.5">
      <c r="A87" s="65" t="s">
        <v>481</v>
      </c>
    </row>
    <row r="88" spans="1:11" ht="28.5" customHeight="1">
      <c r="A88" s="47" t="s">
        <v>330</v>
      </c>
      <c r="B88" s="66" t="s">
        <v>331</v>
      </c>
      <c r="C88" s="57" t="s">
        <v>239</v>
      </c>
      <c r="K88" s="55"/>
    </row>
    <row r="89" spans="1:10" ht="13.5">
      <c r="A89" s="47" t="s">
        <v>333</v>
      </c>
      <c r="B89" s="51">
        <v>30</v>
      </c>
      <c r="C89" s="51">
        <v>30</v>
      </c>
      <c r="I89" s="47"/>
      <c r="J89" s="47"/>
    </row>
    <row r="90" spans="1:10" ht="13.5">
      <c r="A90" s="47" t="s">
        <v>335</v>
      </c>
      <c r="B90" s="51">
        <v>45</v>
      </c>
      <c r="C90" s="51">
        <v>45</v>
      </c>
      <c r="I90" s="47"/>
      <c r="J90" s="47"/>
    </row>
    <row r="91" spans="1:10" ht="13.5">
      <c r="A91" s="47" t="s">
        <v>337</v>
      </c>
      <c r="B91" s="51">
        <f>J120</f>
        <v>23.43</v>
      </c>
      <c r="C91" s="51">
        <f>L120</f>
        <v>23.43</v>
      </c>
      <c r="I91" s="47"/>
      <c r="J91" s="47"/>
    </row>
    <row r="92" spans="1:10" ht="13.5">
      <c r="A92" s="47" t="s">
        <v>339</v>
      </c>
      <c r="B92" s="52">
        <v>1</v>
      </c>
      <c r="C92" s="76"/>
      <c r="I92" s="47"/>
      <c r="J92" s="47"/>
    </row>
    <row r="94" spans="1:8" ht="13.5">
      <c r="A94" s="55"/>
      <c r="B94" s="56" t="s">
        <v>288</v>
      </c>
      <c r="C94" s="56"/>
      <c r="D94" s="56"/>
      <c r="E94" s="56"/>
      <c r="F94" s="57" t="s">
        <v>340</v>
      </c>
      <c r="G94" s="57"/>
      <c r="H94" s="57"/>
    </row>
    <row r="95" spans="1:12" ht="26.25">
      <c r="A95" s="47" t="s">
        <v>341</v>
      </c>
      <c r="B95" s="47" t="s">
        <v>1</v>
      </c>
      <c r="C95" s="47" t="s">
        <v>342</v>
      </c>
      <c r="D95" s="47" t="s">
        <v>343</v>
      </c>
      <c r="E95" s="47" t="s">
        <v>344</v>
      </c>
      <c r="F95" s="47" t="s">
        <v>342</v>
      </c>
      <c r="G95" s="47" t="s">
        <v>343</v>
      </c>
      <c r="H95" s="47" t="s">
        <v>345</v>
      </c>
      <c r="I95" s="47" t="s">
        <v>346</v>
      </c>
      <c r="J95" s="47" t="s">
        <v>347</v>
      </c>
      <c r="K95" s="47" t="s">
        <v>348</v>
      </c>
      <c r="L95" s="47" t="s">
        <v>349</v>
      </c>
    </row>
    <row r="96" spans="1:12" ht="13.5">
      <c r="A96" s="58" t="s">
        <v>424</v>
      </c>
      <c r="B96" s="58" t="s">
        <v>351</v>
      </c>
      <c r="C96" s="58" t="s">
        <v>352</v>
      </c>
      <c r="D96" s="58" t="s">
        <v>425</v>
      </c>
      <c r="E96" s="59">
        <v>0.25</v>
      </c>
      <c r="H96" s="59"/>
      <c r="I96" s="60">
        <v>2</v>
      </c>
      <c r="J96" s="61">
        <f>I96*E96</f>
        <v>0.5</v>
      </c>
      <c r="K96" s="62">
        <f>I96*$B$92</f>
        <v>2</v>
      </c>
      <c r="L96" s="61">
        <f>E96*K96</f>
        <v>0.5</v>
      </c>
    </row>
    <row r="97" spans="1:12" ht="13.5">
      <c r="A97" s="58" t="s">
        <v>358</v>
      </c>
      <c r="B97" s="58" t="s">
        <v>351</v>
      </c>
      <c r="C97" s="58" t="s">
        <v>352</v>
      </c>
      <c r="D97" s="58" t="s">
        <v>359</v>
      </c>
      <c r="E97" s="59">
        <v>1.03</v>
      </c>
      <c r="H97" s="59"/>
      <c r="I97" s="60">
        <v>1</v>
      </c>
      <c r="J97" s="61">
        <f>I97*E97</f>
        <v>1.03</v>
      </c>
      <c r="K97" s="62">
        <f>I97*$B$92</f>
        <v>1</v>
      </c>
      <c r="L97" s="61">
        <f>E97*K97</f>
        <v>1.03</v>
      </c>
    </row>
    <row r="98" spans="1:12" ht="13.5">
      <c r="A98" s="58" t="s">
        <v>360</v>
      </c>
      <c r="B98" s="58" t="s">
        <v>351</v>
      </c>
      <c r="C98" s="58" t="s">
        <v>352</v>
      </c>
      <c r="D98" s="58" t="s">
        <v>361</v>
      </c>
      <c r="E98" s="59">
        <v>0.07</v>
      </c>
      <c r="H98" s="59"/>
      <c r="I98" s="60">
        <v>8</v>
      </c>
      <c r="J98" s="61">
        <f>I98*E98</f>
        <v>0.56</v>
      </c>
      <c r="K98" s="62">
        <f>I98*$B$92</f>
        <v>8</v>
      </c>
      <c r="L98" s="61">
        <f>E98*K98</f>
        <v>0.56</v>
      </c>
    </row>
    <row r="99" spans="1:12" ht="13.5">
      <c r="A99" s="58" t="s">
        <v>438</v>
      </c>
      <c r="B99" s="58" t="s">
        <v>351</v>
      </c>
      <c r="C99" s="58" t="s">
        <v>352</v>
      </c>
      <c r="D99" s="58" t="s">
        <v>439</v>
      </c>
      <c r="E99" s="59">
        <v>0.16</v>
      </c>
      <c r="H99" s="59"/>
      <c r="I99" s="60">
        <v>2</v>
      </c>
      <c r="J99" s="61">
        <f>I99*E99</f>
        <v>0.32</v>
      </c>
      <c r="K99" s="62">
        <f>I99*$B$92</f>
        <v>2</v>
      </c>
      <c r="L99" s="61">
        <f>E99*K99</f>
        <v>0.32</v>
      </c>
    </row>
    <row r="100" spans="1:12" ht="13.5">
      <c r="A100" s="58" t="s">
        <v>362</v>
      </c>
      <c r="B100" s="58" t="s">
        <v>351</v>
      </c>
      <c r="C100" s="58" t="s">
        <v>352</v>
      </c>
      <c r="D100" s="58" t="s">
        <v>363</v>
      </c>
      <c r="E100" s="59">
        <v>0.05</v>
      </c>
      <c r="H100" s="59"/>
      <c r="I100" s="60">
        <v>3</v>
      </c>
      <c r="J100" s="61">
        <f>I100*E100</f>
        <v>0.15000000000000002</v>
      </c>
      <c r="K100" s="62">
        <f>I100*$B$92</f>
        <v>3</v>
      </c>
      <c r="L100" s="61">
        <f>E100*K100</f>
        <v>0.15000000000000002</v>
      </c>
    </row>
    <row r="101" spans="1:12" ht="13.5">
      <c r="A101" s="58" t="s">
        <v>442</v>
      </c>
      <c r="B101" s="58" t="s">
        <v>351</v>
      </c>
      <c r="C101" s="58" t="s">
        <v>368</v>
      </c>
      <c r="D101" s="58" t="s">
        <v>443</v>
      </c>
      <c r="E101" s="59">
        <v>0.9</v>
      </c>
      <c r="F101" s="58"/>
      <c r="G101" s="58"/>
      <c r="H101" s="59"/>
      <c r="I101" s="60">
        <v>1</v>
      </c>
      <c r="J101" s="61">
        <f>I101*E101</f>
        <v>0.9</v>
      </c>
      <c r="K101" s="62">
        <f>I101*$B$92</f>
        <v>1</v>
      </c>
      <c r="L101" s="61">
        <f>E101*K101</f>
        <v>0.9</v>
      </c>
    </row>
    <row r="102" spans="1:12" ht="13.5">
      <c r="A102" s="58" t="s">
        <v>364</v>
      </c>
      <c r="B102" s="58" t="s">
        <v>351</v>
      </c>
      <c r="C102" s="58" t="s">
        <v>352</v>
      </c>
      <c r="D102" s="58" t="s">
        <v>365</v>
      </c>
      <c r="E102" s="59">
        <v>0.08</v>
      </c>
      <c r="H102" s="59"/>
      <c r="I102" s="60">
        <v>1</v>
      </c>
      <c r="J102" s="61">
        <f>I102*E102</f>
        <v>0.08</v>
      </c>
      <c r="K102" s="62">
        <f>I102*$B$92</f>
        <v>1</v>
      </c>
      <c r="L102" s="61">
        <f>E102*K102</f>
        <v>0.08</v>
      </c>
    </row>
    <row r="103" spans="1:12" ht="13.5">
      <c r="A103" s="58" t="s">
        <v>366</v>
      </c>
      <c r="B103" s="58" t="s">
        <v>351</v>
      </c>
      <c r="C103" s="58" t="s">
        <v>352</v>
      </c>
      <c r="D103" s="58" t="s">
        <v>367</v>
      </c>
      <c r="E103" s="59">
        <v>0.06</v>
      </c>
      <c r="F103" s="58" t="s">
        <v>368</v>
      </c>
      <c r="G103" s="58" t="s">
        <v>369</v>
      </c>
      <c r="H103" s="59">
        <v>1.2</v>
      </c>
      <c r="I103" s="60">
        <v>2</v>
      </c>
      <c r="J103" s="61">
        <f>I103*E103</f>
        <v>0.12</v>
      </c>
      <c r="K103" s="62">
        <f>I103*$B$92</f>
        <v>2</v>
      </c>
      <c r="L103" s="61">
        <f>E103*K103</f>
        <v>0.12</v>
      </c>
    </row>
    <row r="104" spans="1:12" ht="13.5">
      <c r="A104" s="58" t="s">
        <v>370</v>
      </c>
      <c r="B104" s="58" t="s">
        <v>351</v>
      </c>
      <c r="C104" s="58" t="s">
        <v>352</v>
      </c>
      <c r="D104" s="58" t="s">
        <v>371</v>
      </c>
      <c r="E104" s="59">
        <v>0.58</v>
      </c>
      <c r="H104" s="59"/>
      <c r="I104" s="60">
        <v>1</v>
      </c>
      <c r="J104" s="61">
        <f>I104*E104</f>
        <v>0.58</v>
      </c>
      <c r="K104" s="62">
        <f>I104*$B$92</f>
        <v>1</v>
      </c>
      <c r="L104" s="61">
        <f>E104*K104</f>
        <v>0.58</v>
      </c>
    </row>
    <row r="105" spans="1:12" ht="13.5">
      <c r="A105" s="58" t="s">
        <v>374</v>
      </c>
      <c r="B105" s="58" t="s">
        <v>351</v>
      </c>
      <c r="C105" s="58" t="s">
        <v>352</v>
      </c>
      <c r="D105" s="58" t="s">
        <v>375</v>
      </c>
      <c r="E105" s="59">
        <v>0.05</v>
      </c>
      <c r="H105" s="59"/>
      <c r="I105" s="60">
        <v>11</v>
      </c>
      <c r="J105" s="61">
        <f>I105*E105</f>
        <v>0.55</v>
      </c>
      <c r="K105" s="62">
        <f>I105*$B$92</f>
        <v>11</v>
      </c>
      <c r="L105" s="61">
        <f>E105*K105</f>
        <v>0.55</v>
      </c>
    </row>
    <row r="106" spans="1:12" ht="13.5">
      <c r="A106" s="58" t="s">
        <v>482</v>
      </c>
      <c r="B106" s="58" t="s">
        <v>351</v>
      </c>
      <c r="C106" s="58" t="s">
        <v>352</v>
      </c>
      <c r="D106" s="58" t="s">
        <v>483</v>
      </c>
      <c r="E106" s="59">
        <v>0.36</v>
      </c>
      <c r="F106" s="58" t="s">
        <v>368</v>
      </c>
      <c r="G106" s="58" t="s">
        <v>484</v>
      </c>
      <c r="H106" s="59">
        <v>0.85</v>
      </c>
      <c r="I106" s="60">
        <v>1</v>
      </c>
      <c r="J106" s="61">
        <f>I106*E106</f>
        <v>0.36</v>
      </c>
      <c r="K106" s="62">
        <f>I106*$B$92</f>
        <v>1</v>
      </c>
      <c r="L106" s="61">
        <f>E106*K106</f>
        <v>0.36</v>
      </c>
    </row>
    <row r="107" spans="1:12" ht="13.5">
      <c r="A107" s="58" t="s">
        <v>485</v>
      </c>
      <c r="B107" s="58" t="s">
        <v>351</v>
      </c>
      <c r="C107" s="58" t="s">
        <v>352</v>
      </c>
      <c r="D107" s="58" t="s">
        <v>486</v>
      </c>
      <c r="E107" s="59">
        <v>0.65</v>
      </c>
      <c r="H107" s="59"/>
      <c r="I107" s="60">
        <v>1</v>
      </c>
      <c r="J107" s="61">
        <f>I107*E107</f>
        <v>0.65</v>
      </c>
      <c r="K107" s="62">
        <f>I107*$B$92</f>
        <v>1</v>
      </c>
      <c r="L107" s="61">
        <f>E107*K107</f>
        <v>0.65</v>
      </c>
    </row>
    <row r="108" spans="1:12" ht="13.5">
      <c r="A108" s="58" t="s">
        <v>386</v>
      </c>
      <c r="B108" s="58" t="s">
        <v>351</v>
      </c>
      <c r="C108" s="58" t="s">
        <v>352</v>
      </c>
      <c r="D108" s="58" t="s">
        <v>387</v>
      </c>
      <c r="E108" s="59">
        <v>0.05</v>
      </c>
      <c r="H108" s="59"/>
      <c r="I108" s="60">
        <v>5</v>
      </c>
      <c r="J108" s="61">
        <f>I108*E108</f>
        <v>0.25</v>
      </c>
      <c r="K108" s="62">
        <f>I108*$B$92</f>
        <v>5</v>
      </c>
      <c r="L108" s="61">
        <f>E108*K108</f>
        <v>0.25</v>
      </c>
    </row>
    <row r="109" spans="1:12" ht="13.5">
      <c r="A109" s="58" t="s">
        <v>487</v>
      </c>
      <c r="B109" s="58" t="s">
        <v>351</v>
      </c>
      <c r="C109" s="58" t="s">
        <v>352</v>
      </c>
      <c r="D109" s="58" t="s">
        <v>488</v>
      </c>
      <c r="E109" s="59">
        <v>1.04</v>
      </c>
      <c r="H109" s="59"/>
      <c r="I109" s="60">
        <v>1</v>
      </c>
      <c r="J109" s="61">
        <f>I109*E109</f>
        <v>1.04</v>
      </c>
      <c r="K109" s="62">
        <f>I109*$B$92</f>
        <v>1</v>
      </c>
      <c r="L109" s="61">
        <f>E109*K109</f>
        <v>1.04</v>
      </c>
    </row>
    <row r="110" spans="1:12" ht="13.5">
      <c r="A110" s="58" t="s">
        <v>388</v>
      </c>
      <c r="B110" s="58" t="s">
        <v>351</v>
      </c>
      <c r="C110" s="58" t="s">
        <v>352</v>
      </c>
      <c r="D110" s="58" t="s">
        <v>389</v>
      </c>
      <c r="E110" s="59">
        <v>0.43</v>
      </c>
      <c r="H110" s="59"/>
      <c r="I110" s="60">
        <v>1</v>
      </c>
      <c r="J110" s="61">
        <f>I110*E110</f>
        <v>0.43</v>
      </c>
      <c r="K110" s="62">
        <f>I110*$B$92</f>
        <v>1</v>
      </c>
      <c r="L110" s="61">
        <f>E110*K110</f>
        <v>0.43</v>
      </c>
    </row>
    <row r="111" spans="1:12" ht="13.5">
      <c r="A111" s="58" t="s">
        <v>454</v>
      </c>
      <c r="B111" s="58" t="s">
        <v>351</v>
      </c>
      <c r="C111" s="58" t="s">
        <v>352</v>
      </c>
      <c r="D111" s="58" t="s">
        <v>455</v>
      </c>
      <c r="E111" s="59">
        <v>0.47</v>
      </c>
      <c r="H111" s="59"/>
      <c r="I111" s="60">
        <v>1</v>
      </c>
      <c r="J111" s="61">
        <f>I111*E111</f>
        <v>0.47000000000000003</v>
      </c>
      <c r="K111" s="62">
        <f>I111*$B$92</f>
        <v>1</v>
      </c>
      <c r="L111" s="61">
        <f>E111*K111</f>
        <v>0.47000000000000003</v>
      </c>
    </row>
    <row r="112" spans="1:13" ht="13.5">
      <c r="A112" s="58" t="s">
        <v>489</v>
      </c>
      <c r="B112" s="58" t="s">
        <v>351</v>
      </c>
      <c r="C112" s="58" t="s">
        <v>368</v>
      </c>
      <c r="D112" s="58" t="s">
        <v>490</v>
      </c>
      <c r="E112" s="59">
        <v>0</v>
      </c>
      <c r="H112" s="59"/>
      <c r="I112" s="60">
        <v>2</v>
      </c>
      <c r="J112" s="61">
        <f>I112*E112</f>
        <v>0</v>
      </c>
      <c r="K112" s="62">
        <f>I112*$B$92</f>
        <v>2</v>
      </c>
      <c r="L112" s="61">
        <f>E112*K112</f>
        <v>0</v>
      </c>
      <c r="M112" s="41" t="s">
        <v>491</v>
      </c>
    </row>
    <row r="113" spans="1:12" ht="13.5">
      <c r="A113" s="58" t="s">
        <v>492</v>
      </c>
      <c r="B113" s="58" t="s">
        <v>351</v>
      </c>
      <c r="C113" s="58" t="s">
        <v>368</v>
      </c>
      <c r="D113" s="58" t="s">
        <v>493</v>
      </c>
      <c r="E113" s="59">
        <v>4</v>
      </c>
      <c r="F113" s="58" t="s">
        <v>352</v>
      </c>
      <c r="G113" s="58" t="s">
        <v>494</v>
      </c>
      <c r="H113" s="59">
        <v>4.32</v>
      </c>
      <c r="I113" s="60">
        <v>1</v>
      </c>
      <c r="J113" s="61">
        <f>I113*E113</f>
        <v>4</v>
      </c>
      <c r="K113" s="62">
        <f>I113*$B$92</f>
        <v>1</v>
      </c>
      <c r="L113" s="61">
        <f>E113*K113</f>
        <v>4</v>
      </c>
    </row>
    <row r="114" spans="1:12" ht="13.5">
      <c r="A114" s="58" t="s">
        <v>395</v>
      </c>
      <c r="B114" s="58" t="s">
        <v>351</v>
      </c>
      <c r="C114" s="58" t="s">
        <v>352</v>
      </c>
      <c r="D114" s="58" t="s">
        <v>396</v>
      </c>
      <c r="E114" s="59">
        <v>0.1</v>
      </c>
      <c r="F114" s="58" t="s">
        <v>368</v>
      </c>
      <c r="G114" s="58" t="s">
        <v>397</v>
      </c>
      <c r="H114" s="59">
        <v>0.43</v>
      </c>
      <c r="I114" s="60">
        <v>9</v>
      </c>
      <c r="J114" s="61">
        <f>I114*E114</f>
        <v>0.9</v>
      </c>
      <c r="K114" s="62">
        <f>I114*$B$92</f>
        <v>9</v>
      </c>
      <c r="L114" s="61">
        <f>E114*K114</f>
        <v>0.9</v>
      </c>
    </row>
    <row r="115" spans="1:12" ht="13.5">
      <c r="A115" s="58" t="s">
        <v>495</v>
      </c>
      <c r="B115" s="58" t="s">
        <v>351</v>
      </c>
      <c r="C115" s="58" t="s">
        <v>352</v>
      </c>
      <c r="D115" s="58" t="s">
        <v>496</v>
      </c>
      <c r="E115" s="59">
        <v>1.23</v>
      </c>
      <c r="H115" s="59"/>
      <c r="I115" s="60">
        <v>3</v>
      </c>
      <c r="J115" s="61">
        <f>I115*E115</f>
        <v>3.69</v>
      </c>
      <c r="K115" s="62">
        <f>I115*$B$92</f>
        <v>3</v>
      </c>
      <c r="L115" s="61">
        <f>E115*K115</f>
        <v>3.69</v>
      </c>
    </row>
    <row r="116" spans="1:12" ht="13.5">
      <c r="A116" s="58" t="s">
        <v>398</v>
      </c>
      <c r="B116" s="58" t="s">
        <v>351</v>
      </c>
      <c r="C116" s="58" t="s">
        <v>352</v>
      </c>
      <c r="D116" s="58" t="s">
        <v>399</v>
      </c>
      <c r="E116" s="59">
        <v>0.23</v>
      </c>
      <c r="H116" s="59"/>
      <c r="I116" s="60">
        <v>1</v>
      </c>
      <c r="J116" s="61">
        <f>I116*E116</f>
        <v>0.23</v>
      </c>
      <c r="K116" s="62">
        <f>I116*$B$92</f>
        <v>1</v>
      </c>
      <c r="L116" s="61">
        <f>E116*K116</f>
        <v>0.23</v>
      </c>
    </row>
    <row r="117" spans="1:12" ht="13.5">
      <c r="A117" s="58" t="s">
        <v>402</v>
      </c>
      <c r="B117" s="58" t="s">
        <v>351</v>
      </c>
      <c r="C117" s="58" t="s">
        <v>352</v>
      </c>
      <c r="D117" s="58" t="s">
        <v>403</v>
      </c>
      <c r="E117" s="59">
        <v>0.74</v>
      </c>
      <c r="H117" s="59"/>
      <c r="I117" s="60">
        <v>1</v>
      </c>
      <c r="J117" s="61">
        <f>I117*E117</f>
        <v>0.74</v>
      </c>
      <c r="K117" s="62">
        <f>I117*$B$92</f>
        <v>1</v>
      </c>
      <c r="L117" s="61">
        <f>E117*K117</f>
        <v>0.74</v>
      </c>
    </row>
    <row r="118" spans="1:12" ht="13.5">
      <c r="A118" s="58" t="s">
        <v>404</v>
      </c>
      <c r="B118" s="58" t="s">
        <v>351</v>
      </c>
      <c r="C118" s="58" t="s">
        <v>352</v>
      </c>
      <c r="D118" s="58" t="s">
        <v>405</v>
      </c>
      <c r="E118" s="59">
        <v>0.88</v>
      </c>
      <c r="H118" s="59"/>
      <c r="I118" s="60">
        <v>1</v>
      </c>
      <c r="J118" s="61">
        <f>I118*E118</f>
        <v>0.88</v>
      </c>
      <c r="K118" s="62">
        <f>I118*$B$92</f>
        <v>1</v>
      </c>
      <c r="L118" s="61">
        <f>E118*K118</f>
        <v>0.88</v>
      </c>
    </row>
    <row r="119" spans="1:12" ht="13.5">
      <c r="A119" s="58" t="s">
        <v>497</v>
      </c>
      <c r="B119" s="58" t="s">
        <v>409</v>
      </c>
      <c r="C119" s="58" t="s">
        <v>410</v>
      </c>
      <c r="D119" s="58" t="s">
        <v>497</v>
      </c>
      <c r="E119" s="59">
        <v>5</v>
      </c>
      <c r="H119" s="59"/>
      <c r="I119" s="60">
        <v>1</v>
      </c>
      <c r="J119" s="61">
        <f>I119*E119</f>
        <v>5</v>
      </c>
      <c r="K119" s="62">
        <f>I119*$B$92</f>
        <v>1</v>
      </c>
      <c r="L119" s="61">
        <f>E119*K119</f>
        <v>5</v>
      </c>
    </row>
    <row r="120" spans="9:12" ht="13.5">
      <c r="I120" s="64" t="s">
        <v>326</v>
      </c>
      <c r="J120" s="61">
        <f>SUM(J95:J119)</f>
        <v>23.43</v>
      </c>
      <c r="K120" s="64"/>
      <c r="L120" s="61">
        <f>SUM(L95:L119)</f>
        <v>23.43</v>
      </c>
    </row>
    <row r="121" spans="9:12" ht="13.5">
      <c r="I121" s="64"/>
      <c r="J121" s="61"/>
      <c r="K121" s="64"/>
      <c r="L121" s="61"/>
    </row>
    <row r="122" spans="9:12" ht="13.5">
      <c r="I122" s="64"/>
      <c r="J122" s="61"/>
      <c r="K122" s="64"/>
      <c r="L122" s="61"/>
    </row>
    <row r="123" spans="1:12" ht="29.25">
      <c r="A123" s="77" t="s">
        <v>498</v>
      </c>
      <c r="B123" s="77"/>
      <c r="C123" s="77"/>
      <c r="D123" s="77"/>
      <c r="E123" s="77"/>
      <c r="F123" s="77"/>
      <c r="G123" s="77"/>
      <c r="H123" s="77"/>
      <c r="I123" s="77"/>
      <c r="J123" s="77"/>
      <c r="K123" s="77"/>
      <c r="L123" s="77"/>
    </row>
    <row r="124" spans="1:12" ht="23.25" customHeight="1">
      <c r="A124" s="77"/>
      <c r="B124" s="77"/>
      <c r="C124" s="56" t="s">
        <v>288</v>
      </c>
      <c r="D124" s="56"/>
      <c r="E124" s="56"/>
      <c r="F124" s="57" t="s">
        <v>340</v>
      </c>
      <c r="G124" s="57"/>
      <c r="H124" s="57"/>
      <c r="I124" s="77"/>
      <c r="J124" s="77"/>
      <c r="K124" s="77"/>
      <c r="L124" s="77"/>
    </row>
    <row r="125" spans="1:9" ht="26.25">
      <c r="A125" s="47" t="s">
        <v>341</v>
      </c>
      <c r="B125" s="47" t="s">
        <v>1</v>
      </c>
      <c r="C125" s="47" t="s">
        <v>342</v>
      </c>
      <c r="D125" s="47" t="s">
        <v>343</v>
      </c>
      <c r="E125" s="47" t="s">
        <v>344</v>
      </c>
      <c r="F125" s="47" t="s">
        <v>342</v>
      </c>
      <c r="G125" s="47" t="s">
        <v>343</v>
      </c>
      <c r="H125" s="47" t="s">
        <v>345</v>
      </c>
      <c r="I125" s="47" t="s">
        <v>348</v>
      </c>
    </row>
    <row r="126" spans="1:10" ht="13.5">
      <c r="A126" s="58" t="s">
        <v>350</v>
      </c>
      <c r="B126" s="58" t="s">
        <v>351</v>
      </c>
      <c r="C126" s="58" t="s">
        <v>352</v>
      </c>
      <c r="D126" s="58" t="s">
        <v>353</v>
      </c>
      <c r="E126" s="59">
        <v>3.42</v>
      </c>
      <c r="F126" s="58"/>
      <c r="G126" s="58"/>
      <c r="H126" s="59"/>
      <c r="I126">
        <v>6</v>
      </c>
      <c r="J126" s="61">
        <f>I126*E126</f>
        <v>20.52</v>
      </c>
    </row>
    <row r="127" spans="1:10" ht="13.5">
      <c r="A127" s="58" t="s">
        <v>416</v>
      </c>
      <c r="B127" s="58" t="s">
        <v>351</v>
      </c>
      <c r="C127" s="58" t="s">
        <v>352</v>
      </c>
      <c r="D127" s="58" t="s">
        <v>417</v>
      </c>
      <c r="E127" s="59">
        <v>0.08</v>
      </c>
      <c r="F127" s="58"/>
      <c r="H127" s="59"/>
      <c r="I127">
        <v>12</v>
      </c>
      <c r="J127" s="61">
        <f>I127*E127</f>
        <v>0.96</v>
      </c>
    </row>
    <row r="128" spans="1:10" ht="13.5">
      <c r="A128" s="58" t="s">
        <v>421</v>
      </c>
      <c r="B128" s="58" t="s">
        <v>351</v>
      </c>
      <c r="C128" s="58" t="s">
        <v>352</v>
      </c>
      <c r="D128" s="58" t="s">
        <v>422</v>
      </c>
      <c r="E128" s="59">
        <v>2.02</v>
      </c>
      <c r="H128" s="59"/>
      <c r="I128">
        <v>12</v>
      </c>
      <c r="J128" s="61">
        <f>I128*E128</f>
        <v>24.240000000000002</v>
      </c>
    </row>
    <row r="129" spans="1:10" ht="13.5">
      <c r="A129" s="58" t="s">
        <v>424</v>
      </c>
      <c r="B129" s="58" t="s">
        <v>351</v>
      </c>
      <c r="C129" s="58" t="s">
        <v>352</v>
      </c>
      <c r="D129" s="58" t="s">
        <v>425</v>
      </c>
      <c r="E129" s="59">
        <v>0.25</v>
      </c>
      <c r="H129" s="59"/>
      <c r="I129">
        <v>5</v>
      </c>
      <c r="J129" s="61">
        <f>I129*E129</f>
        <v>1.25</v>
      </c>
    </row>
    <row r="130" spans="1:10" ht="13.5">
      <c r="A130" s="58" t="s">
        <v>427</v>
      </c>
      <c r="B130" s="58" t="s">
        <v>351</v>
      </c>
      <c r="C130" s="58" t="s">
        <v>352</v>
      </c>
      <c r="D130" s="58" t="s">
        <v>428</v>
      </c>
      <c r="E130" s="59">
        <v>0.36</v>
      </c>
      <c r="F130" s="58" t="s">
        <v>368</v>
      </c>
      <c r="G130" s="58" t="s">
        <v>429</v>
      </c>
      <c r="H130" s="59">
        <v>0.88</v>
      </c>
      <c r="I130">
        <v>6</v>
      </c>
      <c r="J130" s="61">
        <f>I130*E130</f>
        <v>2.16</v>
      </c>
    </row>
    <row r="131" spans="1:10" ht="13.5">
      <c r="A131" s="58" t="s">
        <v>354</v>
      </c>
      <c r="B131" s="58" t="s">
        <v>351</v>
      </c>
      <c r="C131" s="58" t="s">
        <v>352</v>
      </c>
      <c r="D131" s="58" t="s">
        <v>355</v>
      </c>
      <c r="E131" s="59">
        <v>0.05</v>
      </c>
      <c r="F131" s="58"/>
      <c r="G131" s="58"/>
      <c r="H131" s="59"/>
      <c r="I131">
        <v>5</v>
      </c>
      <c r="J131" s="61">
        <f>I131*E131</f>
        <v>0.25</v>
      </c>
    </row>
    <row r="132" spans="1:10" ht="13.5">
      <c r="A132" s="58" t="s">
        <v>356</v>
      </c>
      <c r="B132" s="58" t="s">
        <v>351</v>
      </c>
      <c r="C132" s="58" t="s">
        <v>352</v>
      </c>
      <c r="D132" s="58" t="s">
        <v>357</v>
      </c>
      <c r="E132" s="59">
        <v>0.55</v>
      </c>
      <c r="F132" s="58"/>
      <c r="G132" s="58"/>
      <c r="H132" s="59"/>
      <c r="I132">
        <v>4</v>
      </c>
      <c r="J132" s="61">
        <f>I132*E132</f>
        <v>2.2</v>
      </c>
    </row>
    <row r="133" spans="1:10" ht="13.5">
      <c r="A133" s="58" t="s">
        <v>431</v>
      </c>
      <c r="B133" s="58" t="s">
        <v>351</v>
      </c>
      <c r="C133" s="58" t="s">
        <v>352</v>
      </c>
      <c r="D133" s="58" t="s">
        <v>432</v>
      </c>
      <c r="E133" s="59">
        <v>0.8</v>
      </c>
      <c r="F133" t="s">
        <v>368</v>
      </c>
      <c r="G133" t="s">
        <v>433</v>
      </c>
      <c r="H133" s="59">
        <v>1.32</v>
      </c>
      <c r="I133">
        <v>6</v>
      </c>
      <c r="J133" s="61">
        <f>I133*E133</f>
        <v>4.800000000000001</v>
      </c>
    </row>
    <row r="134" spans="1:10" ht="13.5">
      <c r="A134" s="58" t="s">
        <v>358</v>
      </c>
      <c r="B134" s="58" t="s">
        <v>351</v>
      </c>
      <c r="C134" s="58" t="s">
        <v>352</v>
      </c>
      <c r="D134" s="58" t="s">
        <v>359</v>
      </c>
      <c r="E134" s="59">
        <v>1.03</v>
      </c>
      <c r="F134" s="58"/>
      <c r="G134" s="58"/>
      <c r="H134" s="59"/>
      <c r="I134">
        <v>8</v>
      </c>
      <c r="J134" s="61">
        <f>I134*E134</f>
        <v>8.24</v>
      </c>
    </row>
    <row r="135" spans="1:10" ht="13.5">
      <c r="A135" s="58" t="s">
        <v>463</v>
      </c>
      <c r="B135" s="58" t="s">
        <v>464</v>
      </c>
      <c r="C135" s="58" t="s">
        <v>352</v>
      </c>
      <c r="D135" s="58" t="s">
        <v>465</v>
      </c>
      <c r="E135" s="59">
        <v>0.47</v>
      </c>
      <c r="H135" s="59"/>
      <c r="I135">
        <v>3</v>
      </c>
      <c r="J135" s="61">
        <f>I135*E135</f>
        <v>1.4100000000000001</v>
      </c>
    </row>
    <row r="136" spans="1:10" ht="13.5">
      <c r="A136" s="58" t="s">
        <v>360</v>
      </c>
      <c r="B136" s="58" t="s">
        <v>351</v>
      </c>
      <c r="C136" s="58" t="s">
        <v>352</v>
      </c>
      <c r="D136" s="58" t="s">
        <v>361</v>
      </c>
      <c r="E136" s="59">
        <v>0.07</v>
      </c>
      <c r="F136" s="58"/>
      <c r="G136" s="58"/>
      <c r="H136" s="59"/>
      <c r="I136">
        <v>26</v>
      </c>
      <c r="J136" s="61">
        <f>I136*E136</f>
        <v>1.8200000000000003</v>
      </c>
    </row>
    <row r="137" spans="1:10" ht="13.5">
      <c r="A137" s="58" t="s">
        <v>438</v>
      </c>
      <c r="B137" s="58" t="s">
        <v>351</v>
      </c>
      <c r="C137" s="58" t="s">
        <v>352</v>
      </c>
      <c r="D137" s="58" t="s">
        <v>439</v>
      </c>
      <c r="E137" s="59">
        <v>0.16</v>
      </c>
      <c r="H137" s="59"/>
      <c r="I137">
        <v>8</v>
      </c>
      <c r="J137" s="61">
        <f>I137*E137</f>
        <v>1.28</v>
      </c>
    </row>
    <row r="138" spans="1:10" ht="13.5">
      <c r="A138" s="58" t="s">
        <v>362</v>
      </c>
      <c r="B138" s="58" t="s">
        <v>351</v>
      </c>
      <c r="C138" s="58" t="s">
        <v>352</v>
      </c>
      <c r="D138" s="58" t="s">
        <v>363</v>
      </c>
      <c r="E138" s="59">
        <v>0.05</v>
      </c>
      <c r="F138" s="58"/>
      <c r="G138" s="58"/>
      <c r="H138" s="59"/>
      <c r="I138">
        <v>10</v>
      </c>
      <c r="J138" s="61">
        <f>I138*E138</f>
        <v>0.5</v>
      </c>
    </row>
    <row r="139" spans="1:10" ht="13.5">
      <c r="A139" s="58" t="s">
        <v>442</v>
      </c>
      <c r="B139" s="58" t="s">
        <v>351</v>
      </c>
      <c r="C139" s="58" t="s">
        <v>368</v>
      </c>
      <c r="D139" s="58" t="s">
        <v>443</v>
      </c>
      <c r="E139" s="59">
        <v>0.9</v>
      </c>
      <c r="F139" s="58"/>
      <c r="G139" s="58"/>
      <c r="H139" s="59"/>
      <c r="I139">
        <v>4</v>
      </c>
      <c r="J139" s="61">
        <f>I139*E139</f>
        <v>3.6</v>
      </c>
    </row>
    <row r="140" spans="1:10" ht="13.5">
      <c r="A140" s="58" t="s">
        <v>364</v>
      </c>
      <c r="B140" s="58" t="s">
        <v>351</v>
      </c>
      <c r="C140" s="58" t="s">
        <v>352</v>
      </c>
      <c r="D140" s="58" t="s">
        <v>365</v>
      </c>
      <c r="E140" s="59">
        <v>0.08</v>
      </c>
      <c r="F140" s="58"/>
      <c r="G140" s="58"/>
      <c r="H140" s="59"/>
      <c r="I140">
        <v>2</v>
      </c>
      <c r="J140" s="61">
        <f>I140*E140</f>
        <v>0.16</v>
      </c>
    </row>
    <row r="141" spans="1:10" ht="13.5">
      <c r="A141" s="58" t="s">
        <v>366</v>
      </c>
      <c r="B141" s="58" t="s">
        <v>351</v>
      </c>
      <c r="C141" s="58" t="s">
        <v>352</v>
      </c>
      <c r="D141" s="58" t="s">
        <v>367</v>
      </c>
      <c r="E141" s="59">
        <v>0.06</v>
      </c>
      <c r="F141" s="58" t="s">
        <v>368</v>
      </c>
      <c r="G141" s="58" t="s">
        <v>369</v>
      </c>
      <c r="H141" s="59">
        <v>1.2</v>
      </c>
      <c r="I141">
        <v>4</v>
      </c>
      <c r="J141" s="61">
        <f>I141*E141</f>
        <v>0.24</v>
      </c>
    </row>
    <row r="142" spans="1:10" ht="13.5">
      <c r="A142" s="58" t="s">
        <v>370</v>
      </c>
      <c r="B142" s="58" t="s">
        <v>351</v>
      </c>
      <c r="C142" s="58" t="s">
        <v>352</v>
      </c>
      <c r="D142" s="58" t="s">
        <v>371</v>
      </c>
      <c r="E142" s="59">
        <v>0.58</v>
      </c>
      <c r="H142" s="59"/>
      <c r="I142">
        <v>2</v>
      </c>
      <c r="J142" s="61">
        <f>I142*E142</f>
        <v>1.16</v>
      </c>
    </row>
    <row r="143" spans="1:10" ht="13.5">
      <c r="A143" s="58" t="s">
        <v>372</v>
      </c>
      <c r="B143" s="58" t="s">
        <v>351</v>
      </c>
      <c r="C143" s="58" t="s">
        <v>352</v>
      </c>
      <c r="D143" s="58" t="s">
        <v>373</v>
      </c>
      <c r="E143" s="59">
        <v>0.05</v>
      </c>
      <c r="H143" s="59"/>
      <c r="I143">
        <v>1</v>
      </c>
      <c r="J143" s="61">
        <f>I143*E143</f>
        <v>0.05</v>
      </c>
    </row>
    <row r="144" spans="1:10" ht="13.5">
      <c r="A144" s="58" t="s">
        <v>469</v>
      </c>
      <c r="B144" s="58" t="s">
        <v>351</v>
      </c>
      <c r="C144" s="58" t="s">
        <v>352</v>
      </c>
      <c r="D144" s="58" t="s">
        <v>470</v>
      </c>
      <c r="E144" s="59">
        <v>0.1</v>
      </c>
      <c r="H144" s="59"/>
      <c r="I144">
        <v>6</v>
      </c>
      <c r="J144" s="61">
        <f>I144*E144</f>
        <v>0.6000000000000001</v>
      </c>
    </row>
    <row r="145" spans="1:10" ht="13.5">
      <c r="A145" s="58" t="s">
        <v>374</v>
      </c>
      <c r="B145" s="58" t="s">
        <v>351</v>
      </c>
      <c r="C145" s="58" t="s">
        <v>352</v>
      </c>
      <c r="D145" s="58" t="s">
        <v>375</v>
      </c>
      <c r="E145" s="59">
        <v>0.05</v>
      </c>
      <c r="H145" s="59"/>
      <c r="I145">
        <v>25</v>
      </c>
      <c r="J145" s="61">
        <f>I145*E145</f>
        <v>1.25</v>
      </c>
    </row>
    <row r="146" spans="1:10" ht="13.5">
      <c r="A146" s="58" t="s">
        <v>446</v>
      </c>
      <c r="B146" s="58" t="s">
        <v>351</v>
      </c>
      <c r="C146" s="58" t="s">
        <v>352</v>
      </c>
      <c r="D146" s="58" t="s">
        <v>447</v>
      </c>
      <c r="E146" s="59">
        <v>0.09</v>
      </c>
      <c r="H146" s="59"/>
      <c r="I146">
        <v>3</v>
      </c>
      <c r="J146" s="61">
        <f>I146*E146</f>
        <v>0.27</v>
      </c>
    </row>
    <row r="147" spans="1:10" ht="13.5">
      <c r="A147" s="58" t="s">
        <v>482</v>
      </c>
      <c r="B147" s="58" t="s">
        <v>351</v>
      </c>
      <c r="C147" s="58" t="s">
        <v>352</v>
      </c>
      <c r="D147" s="58" t="s">
        <v>483</v>
      </c>
      <c r="E147" s="59">
        <v>0.36</v>
      </c>
      <c r="F147" s="58" t="s">
        <v>368</v>
      </c>
      <c r="G147" s="58" t="s">
        <v>484</v>
      </c>
      <c r="H147" s="59">
        <v>0.85</v>
      </c>
      <c r="I147">
        <v>1</v>
      </c>
      <c r="J147" s="61">
        <f>I147*E147</f>
        <v>0.36</v>
      </c>
    </row>
    <row r="148" spans="1:10" ht="13.5">
      <c r="A148" s="58" t="s">
        <v>449</v>
      </c>
      <c r="B148" s="58" t="s">
        <v>351</v>
      </c>
      <c r="C148" s="58" t="s">
        <v>352</v>
      </c>
      <c r="D148" s="58" t="s">
        <v>450</v>
      </c>
      <c r="E148" s="59">
        <v>0.05</v>
      </c>
      <c r="H148" s="59"/>
      <c r="I148">
        <v>3</v>
      </c>
      <c r="J148" s="61">
        <f>I148*E148</f>
        <v>0.15000000000000002</v>
      </c>
    </row>
    <row r="149" spans="1:10" ht="13.5">
      <c r="A149" s="58" t="s">
        <v>471</v>
      </c>
      <c r="B149" s="58" t="s">
        <v>351</v>
      </c>
      <c r="C149" s="58" t="s">
        <v>352</v>
      </c>
      <c r="D149" s="58" t="s">
        <v>472</v>
      </c>
      <c r="E149" s="59">
        <v>0.1</v>
      </c>
      <c r="F149" s="58"/>
      <c r="G149" s="58" t="s">
        <v>473</v>
      </c>
      <c r="H149" s="59">
        <v>0.1</v>
      </c>
      <c r="I149">
        <v>6</v>
      </c>
      <c r="J149" s="61">
        <f>I149*E149</f>
        <v>0.6000000000000001</v>
      </c>
    </row>
    <row r="150" spans="1:10" ht="13.5">
      <c r="A150" s="58" t="s">
        <v>376</v>
      </c>
      <c r="B150" s="58" t="s">
        <v>351</v>
      </c>
      <c r="C150" s="58" t="s">
        <v>352</v>
      </c>
      <c r="D150" s="58" t="s">
        <v>377</v>
      </c>
      <c r="E150" s="59">
        <v>0.05</v>
      </c>
      <c r="H150" s="59"/>
      <c r="I150">
        <v>3</v>
      </c>
      <c r="J150" s="61">
        <f>I150*E150</f>
        <v>0.15000000000000002</v>
      </c>
    </row>
    <row r="151" spans="1:10" ht="13.5">
      <c r="A151" s="58" t="s">
        <v>378</v>
      </c>
      <c r="B151" s="58" t="s">
        <v>351</v>
      </c>
      <c r="C151" s="58" t="s">
        <v>368</v>
      </c>
      <c r="D151" s="58" t="s">
        <v>379</v>
      </c>
      <c r="E151" s="59">
        <v>0.34</v>
      </c>
      <c r="H151" s="59"/>
      <c r="I151">
        <v>1</v>
      </c>
      <c r="J151" s="61">
        <f>I151*E151</f>
        <v>0.34</v>
      </c>
    </row>
    <row r="152" spans="1:10" ht="13.5">
      <c r="A152" s="58" t="s">
        <v>380</v>
      </c>
      <c r="B152" s="58" t="s">
        <v>351</v>
      </c>
      <c r="C152" s="58" t="s">
        <v>352</v>
      </c>
      <c r="D152" s="58" t="s">
        <v>381</v>
      </c>
      <c r="E152" s="59">
        <v>1.3</v>
      </c>
      <c r="F152" s="58" t="s">
        <v>368</v>
      </c>
      <c r="G152" s="58" t="s">
        <v>382</v>
      </c>
      <c r="H152" s="59">
        <v>1.39</v>
      </c>
      <c r="I152">
        <v>1</v>
      </c>
      <c r="J152" s="61">
        <f>I152*E152</f>
        <v>1.3</v>
      </c>
    </row>
    <row r="153" spans="1:10" ht="13.5">
      <c r="A153" s="58" t="s">
        <v>474</v>
      </c>
      <c r="B153" s="58" t="s">
        <v>351</v>
      </c>
      <c r="C153" s="58" t="s">
        <v>352</v>
      </c>
      <c r="D153" s="58" t="s">
        <v>475</v>
      </c>
      <c r="E153" s="59">
        <v>0.1</v>
      </c>
      <c r="G153" t="s">
        <v>476</v>
      </c>
      <c r="H153" s="59">
        <v>0.1</v>
      </c>
      <c r="I153">
        <v>6</v>
      </c>
      <c r="J153" s="61">
        <f>I153*E153</f>
        <v>0.6000000000000001</v>
      </c>
    </row>
    <row r="154" spans="1:10" ht="13.5">
      <c r="A154" s="58" t="s">
        <v>485</v>
      </c>
      <c r="B154" s="58" t="s">
        <v>351</v>
      </c>
      <c r="C154" s="58" t="s">
        <v>352</v>
      </c>
      <c r="D154" s="58" t="s">
        <v>486</v>
      </c>
      <c r="E154" s="59">
        <v>0.65</v>
      </c>
      <c r="H154" s="59"/>
      <c r="I154">
        <v>1</v>
      </c>
      <c r="J154" s="61">
        <f>I154*E154</f>
        <v>0.65</v>
      </c>
    </row>
    <row r="155" spans="1:10" ht="13.5">
      <c r="A155" s="58" t="s">
        <v>383</v>
      </c>
      <c r="B155" s="58" t="s">
        <v>351</v>
      </c>
      <c r="C155" s="58" t="s">
        <v>368</v>
      </c>
      <c r="D155" s="58" t="s">
        <v>384</v>
      </c>
      <c r="E155" s="59">
        <v>0.46</v>
      </c>
      <c r="F155" s="58" t="s">
        <v>352</v>
      </c>
      <c r="G155" s="58" t="s">
        <v>385</v>
      </c>
      <c r="H155" s="59">
        <v>1.13</v>
      </c>
      <c r="I155">
        <v>4</v>
      </c>
      <c r="J155" s="61">
        <f>I155*E155</f>
        <v>1.84</v>
      </c>
    </row>
    <row r="156" spans="1:10" ht="13.5">
      <c r="A156" s="58" t="s">
        <v>451</v>
      </c>
      <c r="B156" s="58" t="s">
        <v>351</v>
      </c>
      <c r="C156" s="58" t="s">
        <v>352</v>
      </c>
      <c r="D156" s="58" t="s">
        <v>452</v>
      </c>
      <c r="E156" s="59">
        <v>0.84</v>
      </c>
      <c r="H156" s="59"/>
      <c r="I156">
        <v>3</v>
      </c>
      <c r="J156" s="61">
        <f>I156*E156</f>
        <v>2.52</v>
      </c>
    </row>
    <row r="157" spans="1:10" ht="13.5">
      <c r="A157" s="58" t="s">
        <v>386</v>
      </c>
      <c r="B157" s="58" t="s">
        <v>351</v>
      </c>
      <c r="C157" s="58" t="s">
        <v>352</v>
      </c>
      <c r="D157" s="58" t="s">
        <v>387</v>
      </c>
      <c r="E157" s="59">
        <v>0.05</v>
      </c>
      <c r="H157" s="59"/>
      <c r="I157">
        <v>7</v>
      </c>
      <c r="J157" s="61">
        <f>I157*E157</f>
        <v>0.35000000000000003</v>
      </c>
    </row>
    <row r="158" spans="1:10" ht="13.5">
      <c r="A158" s="58" t="s">
        <v>487</v>
      </c>
      <c r="B158" s="58" t="s">
        <v>351</v>
      </c>
      <c r="C158" s="58" t="s">
        <v>352</v>
      </c>
      <c r="D158" s="58" t="s">
        <v>488</v>
      </c>
      <c r="E158" s="59">
        <v>1.04</v>
      </c>
      <c r="H158" s="59"/>
      <c r="I158">
        <v>1</v>
      </c>
      <c r="J158" s="61">
        <f>I158*E158</f>
        <v>1.04</v>
      </c>
    </row>
    <row r="159" spans="1:10" ht="13.5">
      <c r="A159" s="58" t="s">
        <v>388</v>
      </c>
      <c r="B159" s="58" t="s">
        <v>351</v>
      </c>
      <c r="C159" s="58" t="s">
        <v>352</v>
      </c>
      <c r="D159" s="58" t="s">
        <v>389</v>
      </c>
      <c r="E159" s="59">
        <v>0.43</v>
      </c>
      <c r="H159" s="59"/>
      <c r="I159">
        <v>2</v>
      </c>
      <c r="J159" s="61">
        <f>I159*E159</f>
        <v>0.86</v>
      </c>
    </row>
    <row r="160" spans="1:10" ht="13.5">
      <c r="A160" s="58" t="s">
        <v>454</v>
      </c>
      <c r="B160" s="58" t="s">
        <v>351</v>
      </c>
      <c r="C160" s="58" t="s">
        <v>352</v>
      </c>
      <c r="D160" s="58" t="s">
        <v>455</v>
      </c>
      <c r="E160" s="59">
        <v>0.47</v>
      </c>
      <c r="H160" s="59"/>
      <c r="I160">
        <v>4</v>
      </c>
      <c r="J160" s="61">
        <f>I160*E160</f>
        <v>1.8800000000000001</v>
      </c>
    </row>
    <row r="161" spans="1:10" ht="13.5">
      <c r="A161" s="58" t="s">
        <v>489</v>
      </c>
      <c r="B161" s="58" t="s">
        <v>351</v>
      </c>
      <c r="C161" s="58" t="s">
        <v>368</v>
      </c>
      <c r="D161" s="58" t="s">
        <v>490</v>
      </c>
      <c r="E161" s="59">
        <v>0</v>
      </c>
      <c r="H161" s="59"/>
      <c r="I161">
        <v>2</v>
      </c>
      <c r="J161" s="61">
        <f>I161*E161</f>
        <v>0</v>
      </c>
    </row>
    <row r="162" spans="1:10" ht="13.5">
      <c r="A162" s="58" t="s">
        <v>457</v>
      </c>
      <c r="B162" s="58" t="s">
        <v>351</v>
      </c>
      <c r="C162" s="58" t="s">
        <v>368</v>
      </c>
      <c r="D162" s="58" t="s">
        <v>499</v>
      </c>
      <c r="E162" s="59"/>
      <c r="F162" s="58"/>
      <c r="G162" s="58"/>
      <c r="H162" s="59"/>
      <c r="I162">
        <v>3</v>
      </c>
      <c r="J162" s="61">
        <f>I162*E162</f>
        <v>0</v>
      </c>
    </row>
    <row r="163" spans="1:10" ht="13.5">
      <c r="A163" s="58" t="s">
        <v>492</v>
      </c>
      <c r="B163" s="58" t="s">
        <v>351</v>
      </c>
      <c r="C163" s="58" t="s">
        <v>368</v>
      </c>
      <c r="D163" s="58" t="s">
        <v>493</v>
      </c>
      <c r="E163" s="59">
        <v>4</v>
      </c>
      <c r="F163" s="58" t="s">
        <v>352</v>
      </c>
      <c r="G163" s="58" t="s">
        <v>494</v>
      </c>
      <c r="H163" s="59">
        <v>4.32</v>
      </c>
      <c r="I163">
        <v>1</v>
      </c>
      <c r="J163" s="61">
        <f>I163*E163</f>
        <v>4</v>
      </c>
    </row>
    <row r="164" spans="1:10" ht="13.5">
      <c r="A164" s="58" t="s">
        <v>390</v>
      </c>
      <c r="B164" s="58" t="s">
        <v>351</v>
      </c>
      <c r="C164" s="58" t="s">
        <v>368</v>
      </c>
      <c r="D164" s="58" t="s">
        <v>391</v>
      </c>
      <c r="E164" s="59">
        <v>7.76</v>
      </c>
      <c r="H164" s="59"/>
      <c r="I164">
        <v>1</v>
      </c>
      <c r="J164" s="61">
        <f>I164*E164</f>
        <v>7.76</v>
      </c>
    </row>
    <row r="165" spans="1:10" ht="13.5">
      <c r="A165" s="58" t="s">
        <v>392</v>
      </c>
      <c r="B165" s="58" t="s">
        <v>351</v>
      </c>
      <c r="C165" s="58" t="s">
        <v>352</v>
      </c>
      <c r="D165" s="58" t="s">
        <v>393</v>
      </c>
      <c r="E165" s="59">
        <v>1.86</v>
      </c>
      <c r="F165" s="58" t="s">
        <v>368</v>
      </c>
      <c r="G165" s="58" t="s">
        <v>394</v>
      </c>
      <c r="H165" s="59">
        <v>2.07</v>
      </c>
      <c r="I165">
        <v>1</v>
      </c>
      <c r="J165" s="61">
        <f>I165*E165</f>
        <v>1.8599999999999999</v>
      </c>
    </row>
    <row r="166" spans="1:10" ht="13.5">
      <c r="A166" s="58" t="s">
        <v>497</v>
      </c>
      <c r="B166" s="58" t="s">
        <v>409</v>
      </c>
      <c r="C166" s="58" t="s">
        <v>410</v>
      </c>
      <c r="D166" s="58" t="s">
        <v>497</v>
      </c>
      <c r="E166" s="59">
        <v>5</v>
      </c>
      <c r="H166" s="59"/>
      <c r="I166">
        <v>1</v>
      </c>
      <c r="J166" s="61">
        <f>I166*E166</f>
        <v>5</v>
      </c>
    </row>
    <row r="167" spans="1:10" ht="13.5">
      <c r="A167" s="58" t="s">
        <v>395</v>
      </c>
      <c r="B167" s="58" t="s">
        <v>351</v>
      </c>
      <c r="C167" s="58" t="s">
        <v>352</v>
      </c>
      <c r="D167" s="58" t="s">
        <v>396</v>
      </c>
      <c r="E167" s="59">
        <v>0.1</v>
      </c>
      <c r="F167" s="58" t="s">
        <v>368</v>
      </c>
      <c r="G167" s="58" t="s">
        <v>397</v>
      </c>
      <c r="H167" s="59">
        <v>0.43</v>
      </c>
      <c r="I167">
        <v>19</v>
      </c>
      <c r="J167" s="61">
        <f>I167*E167</f>
        <v>1.9000000000000001</v>
      </c>
    </row>
    <row r="168" spans="1:10" ht="13.5">
      <c r="A168" s="58" t="s">
        <v>477</v>
      </c>
      <c r="B168" s="58" t="s">
        <v>351</v>
      </c>
      <c r="C168" s="58" t="s">
        <v>352</v>
      </c>
      <c r="D168" s="58" t="s">
        <v>478</v>
      </c>
      <c r="E168" s="59">
        <v>1.02</v>
      </c>
      <c r="F168" t="s">
        <v>368</v>
      </c>
      <c r="G168" t="s">
        <v>479</v>
      </c>
      <c r="H168" s="59">
        <v>1.77</v>
      </c>
      <c r="I168">
        <v>6</v>
      </c>
      <c r="J168" s="61">
        <f>I168*E168</f>
        <v>6.12</v>
      </c>
    </row>
    <row r="169" spans="1:10" ht="13.5">
      <c r="A169" s="58" t="s">
        <v>495</v>
      </c>
      <c r="B169" s="58" t="s">
        <v>351</v>
      </c>
      <c r="C169" s="58" t="s">
        <v>352</v>
      </c>
      <c r="D169" s="58" t="s">
        <v>496</v>
      </c>
      <c r="E169" s="59">
        <v>1.23</v>
      </c>
      <c r="H169" s="59"/>
      <c r="I169">
        <v>3</v>
      </c>
      <c r="J169" s="61">
        <f>I169*E169</f>
        <v>3.69</v>
      </c>
    </row>
    <row r="170" spans="1:10" ht="13.5">
      <c r="A170" s="58" t="s">
        <v>398</v>
      </c>
      <c r="B170" s="58" t="s">
        <v>351</v>
      </c>
      <c r="C170" s="58" t="s">
        <v>352</v>
      </c>
      <c r="D170" s="58" t="s">
        <v>399</v>
      </c>
      <c r="E170" s="59">
        <v>0.23</v>
      </c>
      <c r="H170" s="59"/>
      <c r="I170">
        <v>2</v>
      </c>
      <c r="J170" s="61">
        <f>I170*E170</f>
        <v>0.46</v>
      </c>
    </row>
    <row r="171" spans="1:10" ht="13.5">
      <c r="A171" s="58" t="s">
        <v>480</v>
      </c>
      <c r="B171" s="58" t="s">
        <v>409</v>
      </c>
      <c r="C171" s="58" t="s">
        <v>410</v>
      </c>
      <c r="D171" s="58" t="s">
        <v>480</v>
      </c>
      <c r="E171" s="59">
        <v>1</v>
      </c>
      <c r="H171" s="59"/>
      <c r="I171">
        <v>6</v>
      </c>
      <c r="J171" s="61">
        <f>I171*E171</f>
        <v>6</v>
      </c>
    </row>
    <row r="172" spans="1:10" ht="13.5">
      <c r="A172" s="58" t="s">
        <v>400</v>
      </c>
      <c r="B172" s="58" t="s">
        <v>351</v>
      </c>
      <c r="C172" s="58" t="s">
        <v>352</v>
      </c>
      <c r="D172" s="58" t="s">
        <v>401</v>
      </c>
      <c r="E172" s="59">
        <v>0.1</v>
      </c>
      <c r="H172" s="59"/>
      <c r="I172">
        <v>7</v>
      </c>
      <c r="J172" s="61">
        <f>I172*E172</f>
        <v>0.7000000000000001</v>
      </c>
    </row>
    <row r="173" spans="1:10" ht="13.5">
      <c r="A173" s="58" t="s">
        <v>408</v>
      </c>
      <c r="B173" s="58" t="s">
        <v>409</v>
      </c>
      <c r="C173" s="58" t="s">
        <v>410</v>
      </c>
      <c r="D173" s="58" t="s">
        <v>408</v>
      </c>
      <c r="E173" s="59">
        <v>8</v>
      </c>
      <c r="H173" s="59"/>
      <c r="I173">
        <v>1</v>
      </c>
      <c r="J173" s="61">
        <f>I173*E173</f>
        <v>8</v>
      </c>
    </row>
    <row r="174" spans="1:10" ht="13.5">
      <c r="A174" s="58" t="s">
        <v>402</v>
      </c>
      <c r="B174" s="58" t="s">
        <v>351</v>
      </c>
      <c r="C174" s="58" t="s">
        <v>352</v>
      </c>
      <c r="D174" s="58" t="s">
        <v>403</v>
      </c>
      <c r="E174" s="59">
        <v>0.74</v>
      </c>
      <c r="H174" s="59"/>
      <c r="I174">
        <v>17</v>
      </c>
      <c r="J174" s="61">
        <f>I174*E174</f>
        <v>12.58</v>
      </c>
    </row>
    <row r="175" spans="1:10" ht="13.5">
      <c r="A175" s="58" t="s">
        <v>404</v>
      </c>
      <c r="B175" s="58" t="s">
        <v>351</v>
      </c>
      <c r="C175" s="58" t="s">
        <v>352</v>
      </c>
      <c r="D175" s="58" t="s">
        <v>405</v>
      </c>
      <c r="E175" s="59">
        <v>0.88</v>
      </c>
      <c r="H175" s="59"/>
      <c r="I175">
        <v>2</v>
      </c>
      <c r="J175" s="61">
        <f>I175*E175</f>
        <v>1.76</v>
      </c>
    </row>
    <row r="176" spans="1:10" ht="13.5">
      <c r="A176" s="58" t="s">
        <v>406</v>
      </c>
      <c r="B176" s="58" t="s">
        <v>351</v>
      </c>
      <c r="C176" s="58" t="s">
        <v>352</v>
      </c>
      <c r="D176" s="58" t="s">
        <v>407</v>
      </c>
      <c r="E176" s="59">
        <v>0.38</v>
      </c>
      <c r="H176" s="59"/>
      <c r="I176">
        <v>1</v>
      </c>
      <c r="J176" s="61">
        <f>I176*E176</f>
        <v>0.38</v>
      </c>
    </row>
    <row r="177" spans="1:10" ht="13.5">
      <c r="A177" s="58" t="s">
        <v>462</v>
      </c>
      <c r="B177" s="58" t="s">
        <v>409</v>
      </c>
      <c r="C177" s="58" t="s">
        <v>410</v>
      </c>
      <c r="D177" s="58" t="s">
        <v>462</v>
      </c>
      <c r="E177" s="59">
        <v>3</v>
      </c>
      <c r="H177" s="59"/>
      <c r="I177">
        <v>3</v>
      </c>
      <c r="J177" s="61">
        <f>I177*E177</f>
        <v>9</v>
      </c>
    </row>
    <row r="178" spans="1:10" ht="13.5">
      <c r="A178" s="58"/>
      <c r="B178" s="58"/>
      <c r="C178" s="58"/>
      <c r="D178" s="58"/>
      <c r="E178" s="59"/>
      <c r="H178" s="59"/>
      <c r="J178" s="61">
        <f>SUM(J126:J177)</f>
        <v>158.81</v>
      </c>
    </row>
    <row r="179" spans="1:10" ht="13.5">
      <c r="A179" s="58"/>
      <c r="B179" s="58"/>
      <c r="C179" s="58"/>
      <c r="D179" s="58"/>
      <c r="E179" s="59"/>
      <c r="H179" s="59"/>
      <c r="J179" s="61"/>
    </row>
    <row r="180" ht="13.5">
      <c r="J180" s="61"/>
    </row>
  </sheetData>
  <sheetProtection selectLockedCells="1" selectUnlockedCells="1"/>
  <mergeCells count="15">
    <mergeCell ref="H3:J3"/>
    <mergeCell ref="K3:M3"/>
    <mergeCell ref="H4:J4"/>
    <mergeCell ref="K4:M4"/>
    <mergeCell ref="H5:J5"/>
    <mergeCell ref="K5:M5"/>
    <mergeCell ref="H6:J6"/>
    <mergeCell ref="K6:M6"/>
    <mergeCell ref="H7:J7"/>
    <mergeCell ref="K7:M7"/>
    <mergeCell ref="B8:E8"/>
    <mergeCell ref="B45:E45"/>
    <mergeCell ref="B78:E78"/>
    <mergeCell ref="B94:E94"/>
    <mergeCell ref="C124:E124"/>
  </mergeCells>
  <hyperlinks>
    <hyperlink ref="A10" r:id="rId1" display=".100 breakaway header (right-angle)"/>
    <hyperlink ref="B10" r:id="rId2" display="EC"/>
    <hyperlink ref="C10" r:id="rId3" display="Mouser"/>
    <hyperlink ref="D10" r:id="rId4" display="571-9-146304-0"/>
    <hyperlink ref="A11" r:id="rId5" display="1.8k ohm resistor 1206"/>
    <hyperlink ref="B11" r:id="rId6" display="EC"/>
    <hyperlink ref="C11" r:id="rId7" display="Mouser"/>
    <hyperlink ref="D11" r:id="rId8" display="263-1.8K-RC"/>
    <hyperlink ref="A12" r:id="rId9" display="10 pin female header"/>
    <hyperlink ref="B12" r:id="rId10" display="EC"/>
    <hyperlink ref="C12" r:id="rId11" display="Mouser"/>
    <hyperlink ref="D12" r:id="rId12" display="S7008-ND"/>
    <hyperlink ref="A13" r:id="rId13" display="10 pin IDC header"/>
    <hyperlink ref="B13" r:id="rId14" display="EC"/>
    <hyperlink ref="C13" r:id="rId15" display="Mouser"/>
    <hyperlink ref="D13" r:id="rId16" display="649-75869-101LF"/>
    <hyperlink ref="A14" r:id="rId17" display="100nF ceramic capacitor 1206"/>
    <hyperlink ref="B14" r:id="rId18" display="EC"/>
    <hyperlink ref="C14" r:id="rId19" display="Mouser"/>
    <hyperlink ref="D14" r:id="rId20" display="80-C1206C104K5R"/>
    <hyperlink ref="A15" r:id="rId21" display="10k ohm resistor 1206"/>
    <hyperlink ref="B15" r:id="rId22" display="EC"/>
    <hyperlink ref="C15" r:id="rId23" display="Mouser"/>
    <hyperlink ref="D15" r:id="rId24" display="290-10K-RC"/>
    <hyperlink ref="A16" r:id="rId25" display="10uF electrolytic capacitor D55"/>
    <hyperlink ref="B16" r:id="rId26" display="EC"/>
    <hyperlink ref="C16" r:id="rId27" display="Mouser"/>
    <hyperlink ref="D16" r:id="rId28" display="647-UUT1H100MCL1GS"/>
    <hyperlink ref="A17" r:id="rId29" display="15pF ceramic capacitor 1206"/>
    <hyperlink ref="B17" r:id="rId30" display="EC"/>
    <hyperlink ref="C17" r:id="rId31" display="Mouser"/>
    <hyperlink ref="D17" r:id="rId32" display="77-VJ12A100V150J"/>
    <hyperlink ref="F17" r:id="rId33" display="Digikey"/>
    <hyperlink ref="G17" r:id="rId34" display="311-1151-1-ND"/>
    <hyperlink ref="A18" r:id="rId35" display="16Mhz crystal"/>
    <hyperlink ref="B18" r:id="rId36" display="EC"/>
    <hyperlink ref="C18" r:id="rId37" display="Mouser"/>
    <hyperlink ref="D18" r:id="rId38" display="695-HC49US-16-U"/>
    <hyperlink ref="A19" r:id="rId39" display="180 ohm resistor 1206"/>
    <hyperlink ref="B19" r:id="rId40" display="EC"/>
    <hyperlink ref="C19" r:id="rId41" display="Mouser"/>
    <hyperlink ref="D19" r:id="rId42" display="263-180-RC"/>
    <hyperlink ref="A20" r:id="rId43" display="1k ohm resistor 1206"/>
    <hyperlink ref="B20" r:id="rId44" display="EC"/>
    <hyperlink ref="C20" r:id="rId45" display="Mouser"/>
    <hyperlink ref="D20" r:id="rId46" display="290-1.0K-RC"/>
    <hyperlink ref="A21" r:id="rId47" display="3.3k ohm resistor 1206"/>
    <hyperlink ref="B21" r:id="rId48" display="EC"/>
    <hyperlink ref="C21" r:id="rId49" display="Mouser"/>
    <hyperlink ref="D21" r:id="rId50" display="263-3.3K-RC"/>
    <hyperlink ref="A22" r:id="rId51" display="30 ohm resistor 5W"/>
    <hyperlink ref="B22" r:id="rId52" display="EC"/>
    <hyperlink ref="D22" r:id="rId53" display="30W-5-ND"/>
    <hyperlink ref="A23" r:id="rId54" display="3M sd card socket"/>
    <hyperlink ref="B23" r:id="rId55" display="EC"/>
    <hyperlink ref="C23" r:id="rId56" display="Mouser"/>
    <hyperlink ref="D23" r:id="rId57" display="517-SD-RSMT-2-MQ"/>
    <hyperlink ref="F23" r:id="rId58" display="Digikey"/>
    <hyperlink ref="G23" r:id="rId59" display="3M5646CT-ND"/>
    <hyperlink ref="A24" r:id="rId60" display="4 pin female header"/>
    <hyperlink ref="B24" r:id="rId61" display="EC"/>
    <hyperlink ref="C24" r:id="rId62" display="Digikey"/>
    <hyperlink ref="D24" r:id="rId63" display="S7037-ND"/>
    <hyperlink ref="F24" r:id="rId64" display="Mouser"/>
    <hyperlink ref="G24" r:id="rId65" display="517-974-01-04"/>
    <hyperlink ref="A25" r:id="rId66" display="4.7k ohm resistor 1206"/>
    <hyperlink ref="B25" r:id="rId67" display="EC"/>
    <hyperlink ref="C25" r:id="rId68" display="Mouser"/>
    <hyperlink ref="D25" r:id="rId69" display="263-4.7K-RC"/>
    <hyperlink ref="A26" r:id="rId70" display="6 pin IDC header"/>
    <hyperlink ref="B26" r:id="rId71" display="EC"/>
    <hyperlink ref="C26" r:id="rId72" display="Mouser"/>
    <hyperlink ref="D26" r:id="rId73" display="649-75869-131LF"/>
    <hyperlink ref="A27" r:id="rId74" display="Atmega644p tqfp"/>
    <hyperlink ref="B27" r:id="rId75" display="EC"/>
    <hyperlink ref="D27" r:id="rId76" display="ATMEGA644P-20AU-ND"/>
    <hyperlink ref="A28" r:id="rId77" display="ATX Motherboard Header"/>
    <hyperlink ref="B28" r:id="rId78" display="EC"/>
    <hyperlink ref="C28" r:id="rId79" display="Mouser"/>
    <hyperlink ref="D28" r:id="rId80" display="538-39-29-3206"/>
    <hyperlink ref="F28" r:id="rId81" display="Digikey"/>
    <hyperlink ref="G28" r:id="rId82" display="WM7346-ND"/>
    <hyperlink ref="A29" r:id="rId83" display="Green LED 1206"/>
    <hyperlink ref="B29" r:id="rId84" display="EC"/>
    <hyperlink ref="C29" r:id="rId85" display="Mouser"/>
    <hyperlink ref="D29" r:id="rId86" display="645-598-8270-107F"/>
    <hyperlink ref="F29" r:id="rId87" display="Digikey"/>
    <hyperlink ref="G29" r:id="rId88" display="350-2053-1-ND"/>
    <hyperlink ref="A30" r:id="rId89" display="Omron B3F-1000 Button"/>
    <hyperlink ref="B30" r:id="rId90" display="EC"/>
    <hyperlink ref="C30" r:id="rId91" display="Mouser"/>
    <hyperlink ref="D30" r:id="rId92" display="653-B3F-1000"/>
    <hyperlink ref="A31" r:id="rId93" display="Red LED 1206"/>
    <hyperlink ref="B31" r:id="rId94" display="EC"/>
    <hyperlink ref="C31" r:id="rId95" display="Mouser"/>
    <hyperlink ref="D31" r:id="rId96" display="645-598-8210-107F"/>
    <hyperlink ref="A32" r:id="rId97" display="RJ45 Jack"/>
    <hyperlink ref="B32" r:id="rId98" display="EC"/>
    <hyperlink ref="C32" r:id="rId99" display="Mouser"/>
    <hyperlink ref="D32" r:id="rId100" display="571-5555164-1"/>
    <hyperlink ref="A33" r:id="rId101" display="SN75176A SOIC"/>
    <hyperlink ref="B33" r:id="rId102" display="EC"/>
    <hyperlink ref="C33" r:id="rId103" display="Mouser"/>
    <hyperlink ref="D33" r:id="rId104" display="595-SN75176AD"/>
    <hyperlink ref="A34" r:id="rId105" display="SPDT switch"/>
    <hyperlink ref="B34" r:id="rId106" display="EC"/>
    <hyperlink ref="C34" r:id="rId107" display="Mouser"/>
    <hyperlink ref="D34" r:id="rId108" display="10SP001"/>
    <hyperlink ref="A35" r:id="rId109" display="RepRap Motherboard v1.2 PCB"/>
    <hyperlink ref="B35" r:id="rId110" display="PCB"/>
    <hyperlink ref="C35" r:id="rId111" display="Makerbot"/>
    <hyperlink ref="D35" r:id="rId112" display="RepRap Motherboard v1.2 PCB"/>
    <hyperlink ref="M45" r:id="rId113" display="http://uk.farnell.com"/>
    <hyperlink ref="C46" r:id="rId114" display="Seller"/>
    <hyperlink ref="A47" r:id="rId115" display=".156&quot; crimp-on connector"/>
    <hyperlink ref="B47" r:id="rId116" display="EC"/>
    <hyperlink ref="C47" r:id="rId117" display="Mouser"/>
    <hyperlink ref="D47" r:id="rId118" display="538-08-52-0072"/>
    <hyperlink ref="A48" r:id="rId119" display=".156&quot; 4 position housing"/>
    <hyperlink ref="A49" r:id="rId120" display=".156&quot; header"/>
    <hyperlink ref="B49" r:id="rId121" display="EC"/>
    <hyperlink ref="C49" r:id="rId122" display="Mouser"/>
    <hyperlink ref="D49" r:id="rId123" display="538-26-48-1245"/>
    <hyperlink ref="A50" r:id="rId124" display=".22uF ceramic capacitor 1206"/>
    <hyperlink ref="B50" r:id="rId125" display="EC"/>
    <hyperlink ref="C50" r:id="rId126" display="Mouser"/>
    <hyperlink ref="D50" r:id="rId127" display="80-C1206C224K5R"/>
    <hyperlink ref="A51" r:id="rId128" display="0.25 ohm resistor 2512"/>
    <hyperlink ref="B51" r:id="rId129" display="EC"/>
    <hyperlink ref="C51" r:id="rId130" display="Mouser"/>
    <hyperlink ref="D51" r:id="rId131" display="66-LR2512LF-01-R250"/>
    <hyperlink ref="F51" r:id="rId132" display="Digikey"/>
    <hyperlink ref="G51" r:id="rId133" display="CSRN20.25FICT-ND"/>
    <hyperlink ref="A52" r:id="rId134" display="10 pin IDC connector"/>
    <hyperlink ref="B52" r:id="rId135" display="EC"/>
    <hyperlink ref="C52" r:id="rId136" display="Mouser"/>
    <hyperlink ref="D52" r:id="rId137" display="649-71600-010LF"/>
    <hyperlink ref="F52" r:id="rId138" display="Digikey"/>
    <hyperlink ref="G52" r:id="rId139" display="609-1739-ND"/>
    <hyperlink ref="A53" r:id="rId140" display="10 pin IDC header"/>
    <hyperlink ref="B53" r:id="rId141" display="EC"/>
    <hyperlink ref="C53" r:id="rId142" display="Mouser"/>
    <hyperlink ref="D53" r:id="rId143" display="649-75869-101LF"/>
    <hyperlink ref="A54" r:id="rId144" display="100nF ceramic capacitor 1206"/>
    <hyperlink ref="B54" r:id="rId145" display="EC"/>
    <hyperlink ref="C54" r:id="rId146" display="Mouser"/>
    <hyperlink ref="D54" r:id="rId147" display="80-C1206C104K5R"/>
    <hyperlink ref="M54" r:id="rId148" display="1759297"/>
    <hyperlink ref="A55" r:id="rId149" display="100uF electrolytic capacitor D55"/>
    <hyperlink ref="B55" r:id="rId150" display="EC"/>
    <hyperlink ref="C55" r:id="rId151" display="Mouser"/>
    <hyperlink ref="D55" r:id="rId152" display="647-UUX1H101MNL1GS"/>
    <hyperlink ref="A56" r:id="rId153" display="10k ohm resistor 1206"/>
    <hyperlink ref="B56" r:id="rId154" display="EC"/>
    <hyperlink ref="C56" r:id="rId155" display="Mouser"/>
    <hyperlink ref="D56" r:id="rId156" display="290-10K-RC"/>
    <hyperlink ref="A57" r:id="rId157" display="10K trimpot"/>
    <hyperlink ref="B57" r:id="rId158" display="EC"/>
    <hyperlink ref="C57" r:id="rId159" display="Digikey"/>
    <hyperlink ref="D57" r:id="rId160" display="T73YE-10K-ND"/>
    <hyperlink ref="A58" r:id="rId161" display="1k ohm resistor 1206"/>
    <hyperlink ref="B58" r:id="rId162" display="EC"/>
    <hyperlink ref="C58" r:id="rId163" display="Mouser"/>
    <hyperlink ref="D58" r:id="rId164" display="290-1.0K-RC"/>
    <hyperlink ref="A59" r:id="rId165" display="1nF ceramic capacitor 1206"/>
    <hyperlink ref="B59" r:id="rId166" display="EC"/>
    <hyperlink ref="C59" r:id="rId167" display="Mouser"/>
    <hyperlink ref="D59" r:id="rId168" display="80-C1206C102K5R"/>
    <hyperlink ref="A60" r:id="rId169" display="2.2k ohm resistor 1206"/>
    <hyperlink ref="B60" r:id="rId170" display="EC"/>
    <hyperlink ref="C60" r:id="rId171" display="Mouser"/>
    <hyperlink ref="D60" r:id="rId172" display="263-2.2K-RC"/>
    <hyperlink ref="A61" r:id="rId173" display="4 pin molex connector"/>
    <hyperlink ref="B61" r:id="rId174" display="EC"/>
    <hyperlink ref="C61" r:id="rId175" display="Mouser"/>
    <hyperlink ref="D61" r:id="rId176" display="538-15-24-4745"/>
    <hyperlink ref="A62" r:id="rId177" display="7805DT"/>
    <hyperlink ref="B62" r:id="rId178" display="EC"/>
    <hyperlink ref="C62" r:id="rId179" display="Mouser"/>
    <hyperlink ref="D62" r:id="rId180" display="863-MC7805CDTRKG"/>
    <hyperlink ref="A63" r:id="rId181" display="A3982"/>
    <hyperlink ref="B63" r:id="rId182" display="EC"/>
    <hyperlink ref="C63" r:id="rId183" display="Digikey"/>
    <hyperlink ref="D63" r:id="rId184" display="620-1299-1-ND "/>
    <hyperlink ref="A64" r:id="rId185" display="Green LED 1206"/>
    <hyperlink ref="B64" r:id="rId186" display="EC"/>
    <hyperlink ref="C64" r:id="rId187" display="Mouser"/>
    <hyperlink ref="D64" r:id="rId188" display="645-598-8270-107F"/>
    <hyperlink ref="F64" r:id="rId189" display="Digikey"/>
    <hyperlink ref="G64" r:id="rId190" display="350-2053-1-ND"/>
    <hyperlink ref="A65" r:id="rId191" display="Red LED 1206"/>
    <hyperlink ref="B65" r:id="rId192" display="EC"/>
    <hyperlink ref="C65" r:id="rId193" display="Mouser"/>
    <hyperlink ref="D65" r:id="rId194" display="645-598-8210-107F"/>
    <hyperlink ref="A66" r:id="rId195" display="RJ45 Jack"/>
    <hyperlink ref="B66" r:id="rId196" display="EC"/>
    <hyperlink ref="C66" r:id="rId197" display="Mouser"/>
    <hyperlink ref="D66" r:id="rId198" display="571-5555164-1"/>
    <hyperlink ref="A67" r:id="rId199" display="Stepper Motor Driver v2.3 PCB"/>
    <hyperlink ref="B67" r:id="rId200" display="PCB"/>
    <hyperlink ref="C67" r:id="rId201" display="Makerbot"/>
    <hyperlink ref="D67" r:id="rId202" display="Stepper Motor Driver v2.3 PCB"/>
    <hyperlink ref="A68" r:id="rId203" display="10 pin ribbon cable"/>
    <hyperlink ref="B68" r:id="rId204" display="Wire"/>
    <hyperlink ref="C68" r:id="rId205" display="Mouser"/>
    <hyperlink ref="D68" r:id="rId206" display="523-191-2801-110FT"/>
    <hyperlink ref="C79" r:id="rId207" display="Seller"/>
    <hyperlink ref="A80" r:id="rId208" display="1K ohm resistor"/>
    <hyperlink ref="B80" r:id="rId209" display="EC"/>
    <hyperlink ref="C80" r:id="rId210" display="Mouser"/>
    <hyperlink ref="D80" r:id="rId211" display="291-1k-RC"/>
    <hyperlink ref="A81" r:id="rId212" display="220 ohm resistor"/>
    <hyperlink ref="B81" r:id="rId213" display="EC"/>
    <hyperlink ref="C81" r:id="rId214" display="Mouser"/>
    <hyperlink ref="D81" r:id="rId215" display="291-220-RC"/>
    <hyperlink ref="A82" r:id="rId216" display="3mm green LED"/>
    <hyperlink ref="B82" r:id="rId217" display="EC"/>
    <hyperlink ref="C82" r:id="rId218" display="Mouser"/>
    <hyperlink ref="D82" r:id="rId219" display="859-LTL-4231N-1"/>
    <hyperlink ref="A83" r:id="rId220" display="H21LOB"/>
    <hyperlink ref="B83" r:id="rId221" display="EC"/>
    <hyperlink ref="C83" r:id="rId222" display="Mouser"/>
    <hyperlink ref="D83" r:id="rId223" display="512-H21LOB"/>
    <hyperlink ref="F83" r:id="rId224" display="Digikey"/>
    <hyperlink ref="G83" r:id="rId225" display="H21LOB-ND"/>
    <hyperlink ref="A84" r:id="rId226" display="RJ45 Jack"/>
    <hyperlink ref="B84" r:id="rId227" display="EC"/>
    <hyperlink ref="C84" r:id="rId228" display="Mouser"/>
    <hyperlink ref="D84" r:id="rId229" display="571-5555164-1"/>
    <hyperlink ref="A85" r:id="rId230" display="Opto Endstop v2.1 PCB"/>
    <hyperlink ref="B85" r:id="rId231" display="PCB"/>
    <hyperlink ref="C85" r:id="rId232" display="Makerbot"/>
    <hyperlink ref="D85" r:id="rId233" display="Opto Endstop v2.1 PCB"/>
    <hyperlink ref="A96" r:id="rId234" display=".22uF ceramic capacitor 1206"/>
    <hyperlink ref="B96" r:id="rId235" display="EC"/>
    <hyperlink ref="C96" r:id="rId236" display="Mouser"/>
    <hyperlink ref="D96" r:id="rId237" display="80-C1206C224K5R"/>
    <hyperlink ref="A97" r:id="rId238" display="10 pin IDC header"/>
    <hyperlink ref="B97" r:id="rId239" display="EC"/>
    <hyperlink ref="C97" r:id="rId240" display="Mouser"/>
    <hyperlink ref="D97" r:id="rId241" display="649-75869-101LF"/>
    <hyperlink ref="A98" r:id="rId242" display="100nF ceramic capacitor 1206"/>
    <hyperlink ref="B98" r:id="rId243" display="EC"/>
    <hyperlink ref="C98" r:id="rId244" display="Mouser"/>
    <hyperlink ref="D98" r:id="rId245" display="80-C1206C104K5R"/>
    <hyperlink ref="A99" r:id="rId246" display="100uF electrolytic capacitor D55"/>
    <hyperlink ref="B99" r:id="rId247" display="EC"/>
    <hyperlink ref="C99" r:id="rId248" display="Mouser"/>
    <hyperlink ref="D99" r:id="rId249" display="647-UUX1H101MNL1GS"/>
    <hyperlink ref="A100" r:id="rId250" display="10k ohm resistor 1206"/>
    <hyperlink ref="B100" r:id="rId251" display="EC"/>
    <hyperlink ref="C100" r:id="rId252" display="Mouser"/>
    <hyperlink ref="D100" r:id="rId253" display="290-10K-RC"/>
    <hyperlink ref="A101" r:id="rId254" display="10K trimpot"/>
    <hyperlink ref="B101" r:id="rId255" display="EC"/>
    <hyperlink ref="C101" r:id="rId256" display="Digikey"/>
    <hyperlink ref="D101" r:id="rId257" display="T73YE-10K-ND"/>
    <hyperlink ref="A102" r:id="rId258" display="10uF electrolytic capacitor D55"/>
    <hyperlink ref="B102" r:id="rId259" display="EC"/>
    <hyperlink ref="C102" r:id="rId260" display="Mouser"/>
    <hyperlink ref="D102" r:id="rId261" display="647-UUT1H100MCL1GS"/>
    <hyperlink ref="A103" r:id="rId262" display="15pF ceramic capacitor 1206"/>
    <hyperlink ref="B103" r:id="rId263" display="EC"/>
    <hyperlink ref="C103" r:id="rId264" display="Mouser"/>
    <hyperlink ref="D103" r:id="rId265" display="77-VJ12A100V150J"/>
    <hyperlink ref="F103" r:id="rId266" display="Digikey"/>
    <hyperlink ref="G103" r:id="rId267" display="311-1151-1-ND"/>
    <hyperlink ref="A104" r:id="rId268" display="16Mhz crystal"/>
    <hyperlink ref="B104" r:id="rId269" display="EC"/>
    <hyperlink ref="C104" r:id="rId270" display="Mouser"/>
    <hyperlink ref="D104" r:id="rId271" display="695-HC49US-16-U"/>
    <hyperlink ref="A105" r:id="rId272" display="1k ohm resistor 1206"/>
    <hyperlink ref="B105" r:id="rId273" display="EC"/>
    <hyperlink ref="C105" r:id="rId274" display="Mouser"/>
    <hyperlink ref="D105" r:id="rId275" display="290-1.0K-RC"/>
    <hyperlink ref="A106" r:id="rId276" display="2 pin .200&quot; connector"/>
    <hyperlink ref="B106" r:id="rId277" display="EC"/>
    <hyperlink ref="C106" r:id="rId278" display="Mouser"/>
    <hyperlink ref="D106" r:id="rId279" display="571-2828372"/>
    <hyperlink ref="F106" r:id="rId280" display="Digikey"/>
    <hyperlink ref="G106" r:id="rId281" display="277-1247-ND"/>
    <hyperlink ref="A107" r:id="rId282" display="4 pin .200&quot; terminal block"/>
    <hyperlink ref="B107" r:id="rId283" display="EC"/>
    <hyperlink ref="C107" r:id="rId284" display="Mouser"/>
    <hyperlink ref="D107" r:id="rId285" display="571-2828374"/>
    <hyperlink ref="A108" r:id="rId286" display="4.7k ohm resistor 1206"/>
    <hyperlink ref="B108" r:id="rId287" display="EC"/>
    <hyperlink ref="C108" r:id="rId288" display="Mouser"/>
    <hyperlink ref="D108" r:id="rId289" display="263-4.7K-RC"/>
    <hyperlink ref="A109" r:id="rId290" display="6 pin .200&quot; terminal block"/>
    <hyperlink ref="B109" r:id="rId291" display="EC"/>
    <hyperlink ref="C109" r:id="rId292" display="Mouser"/>
    <hyperlink ref="D109" r:id="rId293" display="571-2828376"/>
    <hyperlink ref="A110" r:id="rId294" display="6 pin IDC header"/>
    <hyperlink ref="B110" r:id="rId295" display="EC"/>
    <hyperlink ref="C110" r:id="rId296" display="Mouser"/>
    <hyperlink ref="D110" r:id="rId297" display="649-75869-131LF"/>
    <hyperlink ref="A111" r:id="rId298" display="7805DT"/>
    <hyperlink ref="B111" r:id="rId299" display="EC"/>
    <hyperlink ref="C111" r:id="rId300" display="Mouser"/>
    <hyperlink ref="D111" r:id="rId301" display="863-MC7805CDTRKG"/>
    <hyperlink ref="A112" r:id="rId302" display="A3949 SOIC"/>
    <hyperlink ref="B112" r:id="rId303" display="EC"/>
    <hyperlink ref="D112" r:id="rId304" display="620-1062-ND"/>
    <hyperlink ref="A113" r:id="rId305" display="Atmega168 tqfp"/>
    <hyperlink ref="B113" r:id="rId306" display="EC"/>
    <hyperlink ref="C113" r:id="rId307" display="Digikey"/>
    <hyperlink ref="D113" r:id="rId308" display="ATMEGA168-20AU-ND"/>
    <hyperlink ref="F113" r:id="rId309" display="Mouser"/>
    <hyperlink ref="G113" r:id="rId310" display="556-ATMEGA168-20AU"/>
    <hyperlink ref="A114" r:id="rId311" display="Green LED 1206"/>
    <hyperlink ref="B114" r:id="rId312" display="EC"/>
    <hyperlink ref="C114" r:id="rId313" display="Mouser"/>
    <hyperlink ref="D114" r:id="rId314" display="645-598-8270-107F"/>
    <hyperlink ref="F114" r:id="rId315" display="Digikey"/>
    <hyperlink ref="G114" r:id="rId316" display="350-2053-1-ND"/>
    <hyperlink ref="A115" r:id="rId317" display="NIF5003"/>
    <hyperlink ref="B115" r:id="rId318" display="EC"/>
    <hyperlink ref="C115" r:id="rId319" display="Mouser"/>
    <hyperlink ref="D115" r:id="rId320" display="863-NIF5003NT1G"/>
    <hyperlink ref="A116" r:id="rId321" display="Omron B3F-1000 Button"/>
    <hyperlink ref="B116" r:id="rId322" display="EC"/>
    <hyperlink ref="C116" r:id="rId323" display="Mouser"/>
    <hyperlink ref="D116" r:id="rId324" display="653-B3F-1000"/>
    <hyperlink ref="A117" r:id="rId325" display="RJ45 Jack"/>
    <hyperlink ref="B117" r:id="rId326" display="EC"/>
    <hyperlink ref="C117" r:id="rId327" display="Mouser"/>
    <hyperlink ref="D117" r:id="rId328" display="571-5555164-1"/>
    <hyperlink ref="A118" r:id="rId329" display="SN75176A SOIC"/>
    <hyperlink ref="B118" r:id="rId330" display="EC"/>
    <hyperlink ref="C118" r:id="rId331" display="Mouser"/>
    <hyperlink ref="D118" r:id="rId332" display="595-SN75176AD"/>
    <hyperlink ref="A119" r:id="rId333" display="Extruder Controller v2.2 PCB"/>
    <hyperlink ref="B119" r:id="rId334" display="PCB"/>
    <hyperlink ref="C119" r:id="rId335" display="Makerbot"/>
    <hyperlink ref="D119" r:id="rId336" display="Extruder Controller v2.2 PCB"/>
    <hyperlink ref="A126" r:id="rId337" display=".100 breakaway header (right-angle)"/>
    <hyperlink ref="B126" r:id="rId338" display="EC"/>
    <hyperlink ref="C126" r:id="rId339" display="Mouser"/>
    <hyperlink ref="D126" r:id="rId340" display="571-9-146304-0"/>
    <hyperlink ref="C127" r:id="rId341" display="Mouser"/>
    <hyperlink ref="C128" r:id="rId342" display="Mouser"/>
    <hyperlink ref="C129" r:id="rId343" display="Mouser"/>
    <hyperlink ref="C130" r:id="rId344" display="Mouser"/>
    <hyperlink ref="A131" r:id="rId345" display="1.8k ohm resistor 1206"/>
    <hyperlink ref="B131" r:id="rId346" display="EC"/>
    <hyperlink ref="C131" r:id="rId347" display="Mouser"/>
    <hyperlink ref="D131" r:id="rId348" display="263-1.8K-RC"/>
    <hyperlink ref="A132" r:id="rId349" display="10 pin female header"/>
    <hyperlink ref="B132" r:id="rId350" display="EC"/>
    <hyperlink ref="C132" r:id="rId351" display="Mouser"/>
    <hyperlink ref="D132" r:id="rId352" display="S7008-ND"/>
    <hyperlink ref="C133" r:id="rId353" display="Mouser"/>
    <hyperlink ref="A134" r:id="rId354" display="10 pin IDC header"/>
    <hyperlink ref="B134" r:id="rId355" display="EC"/>
    <hyperlink ref="C134" r:id="rId356" display="Mouser"/>
    <hyperlink ref="D134" r:id="rId357" display="649-75869-101LF"/>
    <hyperlink ref="C135" r:id="rId358" display="Mouser"/>
    <hyperlink ref="A136" r:id="rId359" display="100nF ceramic capacitor 1206"/>
    <hyperlink ref="B136" r:id="rId360" display="EC"/>
    <hyperlink ref="C136" r:id="rId361" display="Mouser"/>
    <hyperlink ref="D136" r:id="rId362" display="80-C1206C104K5R"/>
    <hyperlink ref="C137" r:id="rId363" display="Mouser"/>
    <hyperlink ref="A138" r:id="rId364" display="10k ohm resistor 1206"/>
    <hyperlink ref="B138" r:id="rId365" display="EC"/>
    <hyperlink ref="D138" r:id="rId366" display="290-10K-RC"/>
    <hyperlink ref="C139" r:id="rId367" display="Digikey"/>
    <hyperlink ref="A140" r:id="rId368" display="10uF electrolytic capacitor D55"/>
    <hyperlink ref="B140" r:id="rId369" display="EC"/>
    <hyperlink ref="C140" r:id="rId370" display="Mouser"/>
    <hyperlink ref="D140" r:id="rId371" display="647-UUT1H100MCL1GS"/>
    <hyperlink ref="A141" r:id="rId372" display="15pF ceramic capacitor 1206"/>
    <hyperlink ref="B141" r:id="rId373" display="EC"/>
    <hyperlink ref="C141" r:id="rId374" display="Mouser"/>
    <hyperlink ref="D141" r:id="rId375" display="77-VJ12A100V150J"/>
    <hyperlink ref="F141" r:id="rId376" display="Digikey"/>
    <hyperlink ref="G141" r:id="rId377" display="311-1151-1-ND"/>
    <hyperlink ref="A142" r:id="rId378" display="16Mhz crystal"/>
    <hyperlink ref="B142" r:id="rId379" display="EC"/>
    <hyperlink ref="C142" r:id="rId380" display="Mouser"/>
    <hyperlink ref="D142" r:id="rId381" display="695-HC49US-16-U"/>
    <hyperlink ref="A143" r:id="rId382" display="180 ohm resistor 1206"/>
    <hyperlink ref="B143" r:id="rId383" display="EC"/>
    <hyperlink ref="D143" r:id="rId384" display="263-180-RC"/>
    <hyperlink ref="C144" r:id="rId385" display="Mouser"/>
    <hyperlink ref="A145" r:id="rId386" display="1k ohm resistor 1206"/>
    <hyperlink ref="B145" r:id="rId387" display="EC"/>
    <hyperlink ref="C145" r:id="rId388" display="Mouser"/>
    <hyperlink ref="D145" r:id="rId389" display="290-1.0K-RC"/>
    <hyperlink ref="C146" r:id="rId390" display="Mouser"/>
    <hyperlink ref="A147" r:id="rId391" display="2 pin .200&quot; connector"/>
    <hyperlink ref="B147" r:id="rId392" display="EC"/>
    <hyperlink ref="C147" r:id="rId393" display="Mouser"/>
    <hyperlink ref="D147" r:id="rId394" display="571-2828372"/>
    <hyperlink ref="F147" r:id="rId395" display="Digikey"/>
    <hyperlink ref="G147" r:id="rId396" display="277-1247-ND"/>
    <hyperlink ref="C148" r:id="rId397" display="Mouser"/>
    <hyperlink ref="C149" r:id="rId398" display="Mouser"/>
    <hyperlink ref="A150" r:id="rId399" display="3.3k ohm resistor 1206"/>
    <hyperlink ref="B150" r:id="rId400" display="EC"/>
    <hyperlink ref="C150" r:id="rId401" display="Mouser"/>
    <hyperlink ref="D150" r:id="rId402" display="263-3.3K-RC"/>
    <hyperlink ref="A151" r:id="rId403" display="30 ohm resistor 5W"/>
    <hyperlink ref="B151" r:id="rId404" display="EC"/>
    <hyperlink ref="D151" r:id="rId405" display="30W-5-ND"/>
    <hyperlink ref="A152" r:id="rId406" display="3M sd card socket"/>
    <hyperlink ref="B152" r:id="rId407" display="EC"/>
    <hyperlink ref="D152" r:id="rId408" display="517-SD-RSMT-2-MQ"/>
    <hyperlink ref="G152" r:id="rId409" display="3M5646CT-ND"/>
    <hyperlink ref="A154" r:id="rId410" display="4 pin .200&quot; terminal block"/>
    <hyperlink ref="B154" r:id="rId411" display="EC"/>
    <hyperlink ref="D154" r:id="rId412" display="571-2828374"/>
    <hyperlink ref="A155" r:id="rId413" display="4 pin female header"/>
    <hyperlink ref="B155" r:id="rId414" display="EC"/>
    <hyperlink ref="D155" r:id="rId415" display="S7037-ND"/>
    <hyperlink ref="G155" r:id="rId416" display="517-974-01-04"/>
    <hyperlink ref="A157" r:id="rId417" display="4.7k ohm resistor 1206"/>
    <hyperlink ref="B157" r:id="rId418" display="EC"/>
    <hyperlink ref="D157" r:id="rId419" display="263-4.7K-RC"/>
    <hyperlink ref="A158" r:id="rId420" display="6 pin .200&quot; terminal block"/>
    <hyperlink ref="B158" r:id="rId421" display="EC"/>
    <hyperlink ref="D158" r:id="rId422" display="571-2828376"/>
    <hyperlink ref="A159" r:id="rId423" display="6 pin IDC header"/>
    <hyperlink ref="B159" r:id="rId424" display="EC"/>
    <hyperlink ref="D159" r:id="rId425" display="649-75869-131LF"/>
    <hyperlink ref="A161" r:id="rId426" display="A3949 SOIC"/>
    <hyperlink ref="B161" r:id="rId427" display="EC"/>
    <hyperlink ref="D161" r:id="rId428" display="620-1062-ND"/>
    <hyperlink ref="A163" r:id="rId429" display="Atmega168 tqfp"/>
    <hyperlink ref="B163" r:id="rId430" display="EC"/>
    <hyperlink ref="D163" r:id="rId431" display="ATMEGA168-20AU-ND"/>
    <hyperlink ref="G163" r:id="rId432" display="556-ATMEGA168-20AU"/>
    <hyperlink ref="A164" r:id="rId433" display="Atmega644p tqfp"/>
    <hyperlink ref="B164" r:id="rId434" display="EC"/>
    <hyperlink ref="D164" r:id="rId435" display="ATMEGA644P-20AU-ND"/>
    <hyperlink ref="A165" r:id="rId436" display="ATX Motherboard Header"/>
    <hyperlink ref="B165" r:id="rId437" display="EC"/>
    <hyperlink ref="D165" r:id="rId438" display="538-39-29-3206"/>
    <hyperlink ref="G165" r:id="rId439" display="WM7346-ND"/>
    <hyperlink ref="A166" r:id="rId440" display="Extruder Controller v2.2 PCB"/>
    <hyperlink ref="B166" r:id="rId441" display="PCB"/>
    <hyperlink ref="C166" r:id="rId442" display="Makerbot"/>
    <hyperlink ref="D166" r:id="rId443" display="Extruder Controller v2.2 PCB"/>
    <hyperlink ref="A167" r:id="rId444" display="Green LED 1206"/>
    <hyperlink ref="B167" r:id="rId445" display="EC"/>
    <hyperlink ref="D167" r:id="rId446" display="645-598-8270-107F"/>
    <hyperlink ref="G167" r:id="rId447" display="350-2053-1-ND"/>
    <hyperlink ref="A169" r:id="rId448" display="NIF5003"/>
    <hyperlink ref="B169" r:id="rId449" display="EC"/>
    <hyperlink ref="D169" r:id="rId450" display="863-NIF5003NT1G"/>
    <hyperlink ref="A170" r:id="rId451" display="Omron B3F-1000 Button"/>
    <hyperlink ref="B170" r:id="rId452" display="EC"/>
    <hyperlink ref="D170" r:id="rId453" display="653-B3F-1000"/>
    <hyperlink ref="A172" r:id="rId454" display="Red LED 1206"/>
    <hyperlink ref="B172" r:id="rId455" display="EC"/>
    <hyperlink ref="D172" r:id="rId456" display="645-598-8210-107F"/>
    <hyperlink ref="A173" r:id="rId457" display="RepRap Motherboard v1.2 PCB"/>
    <hyperlink ref="B173" r:id="rId458" display="PCB"/>
    <hyperlink ref="C173" r:id="rId459" display="Makerbot"/>
    <hyperlink ref="D173" r:id="rId460" display="RepRap Motherboard v1.2 PCB"/>
    <hyperlink ref="A174" r:id="rId461" display="RJ45 Jack"/>
    <hyperlink ref="B174" r:id="rId462" display="EC"/>
    <hyperlink ref="D174" r:id="rId463" display="571-5555164-1"/>
    <hyperlink ref="A175" r:id="rId464" display="SN75176A SOIC"/>
    <hyperlink ref="B175" r:id="rId465" display="EC"/>
    <hyperlink ref="D175" r:id="rId466" display="595-SN75176AD"/>
    <hyperlink ref="A176" r:id="rId467" display="SPDT switch"/>
    <hyperlink ref="B176" r:id="rId468" display="EC"/>
    <hyperlink ref="D176" r:id="rId469" display="10SP001"/>
    <hyperlink ref="C177" r:id="rId470" display="Makerbot"/>
  </hyperlinks>
  <printOptions/>
  <pageMargins left="0.7479166666666667" right="0.7479166666666667" top="0.9840277777777777" bottom="0.9840277777777777" header="0.5118055555555555" footer="0.5118055555555555"/>
  <pageSetup horizontalDpi="300" verticalDpi="300" orientation="portrait" paperSize="9"/>
  <legacyDrawing r:id="rId472"/>
</worksheet>
</file>

<file path=xl/worksheets/sheet8.xml><?xml version="1.0" encoding="utf-8"?>
<worksheet xmlns="http://schemas.openxmlformats.org/spreadsheetml/2006/main" xmlns:r="http://schemas.openxmlformats.org/officeDocument/2006/relationships">
  <dimension ref="A1:I50"/>
  <sheetViews>
    <sheetView zoomScale="85" zoomScaleNormal="85" workbookViewId="0" topLeftCell="A34">
      <selection activeCell="I2" sqref="I2"/>
    </sheetView>
  </sheetViews>
  <sheetFormatPr defaultColWidth="8.796875" defaultRowHeight="14.25"/>
  <cols>
    <col min="1" max="1" width="31.09765625" style="0" customWidth="1"/>
    <col min="2" max="2" width="9.19921875" style="78" customWidth="1"/>
    <col min="3" max="3" width="10.69921875" style="78" customWidth="1"/>
    <col min="4" max="9" width="9.19921875" style="78" customWidth="1"/>
    <col min="10" max="16384" width="9.19921875" style="0" customWidth="1"/>
  </cols>
  <sheetData>
    <row r="1" spans="1:9" ht="16.5">
      <c r="A1" s="79" t="s">
        <v>500</v>
      </c>
      <c r="B1" s="57">
        <f>SUM(D1:I1)</f>
        <v>50</v>
      </c>
      <c r="C1" s="80"/>
      <c r="D1" s="81">
        <v>12</v>
      </c>
      <c r="E1" s="82">
        <v>7</v>
      </c>
      <c r="F1" s="82">
        <v>8</v>
      </c>
      <c r="G1" s="82">
        <v>10</v>
      </c>
      <c r="H1" s="81">
        <v>7</v>
      </c>
      <c r="I1" s="81">
        <v>6</v>
      </c>
    </row>
    <row r="2" spans="1:9" ht="16.5">
      <c r="A2" s="79" t="s">
        <v>501</v>
      </c>
      <c r="B2" s="57">
        <f>SUM(D2:I2)</f>
        <v>656</v>
      </c>
      <c r="C2" s="80"/>
      <c r="D2" s="81">
        <v>150</v>
      </c>
      <c r="E2" s="82">
        <v>90</v>
      </c>
      <c r="F2" s="82">
        <v>112</v>
      </c>
      <c r="G2" s="82">
        <v>128</v>
      </c>
      <c r="H2" s="81">
        <v>97</v>
      </c>
      <c r="I2" s="81">
        <v>79</v>
      </c>
    </row>
    <row r="3" spans="1:9" ht="16.5">
      <c r="A3" s="79"/>
      <c r="C3" s="78" t="s">
        <v>502</v>
      </c>
      <c r="D3" s="81" t="s">
        <v>503</v>
      </c>
      <c r="E3" s="82" t="s">
        <v>504</v>
      </c>
      <c r="F3" s="82" t="s">
        <v>505</v>
      </c>
      <c r="G3" s="82" t="s">
        <v>506</v>
      </c>
      <c r="H3" s="81" t="s">
        <v>507</v>
      </c>
      <c r="I3" s="81" t="s">
        <v>508</v>
      </c>
    </row>
    <row r="4" spans="1:9" ht="13.5">
      <c r="A4" s="1" t="str">
        <f>BOM!A43</f>
        <v>bed-spring_4off.par</v>
      </c>
      <c r="B4" s="2">
        <f>BOM!C43</f>
        <v>4</v>
      </c>
      <c r="C4" s="83">
        <f>B4-SUM(D4:I4)</f>
        <v>0</v>
      </c>
      <c r="D4" s="2">
        <v>4</v>
      </c>
      <c r="E4" s="84"/>
      <c r="F4" s="84"/>
      <c r="G4" s="84"/>
      <c r="H4" s="2"/>
      <c r="I4" s="2"/>
    </row>
    <row r="5" spans="1:9" ht="13.5">
      <c r="A5" s="1" t="str">
        <f>BOM!A44</f>
        <v>circuit-board-bracket-m3_4off.par</v>
      </c>
      <c r="B5" s="2">
        <f>BOM!C44</f>
        <v>4</v>
      </c>
      <c r="C5" s="83">
        <f>B5-SUM(D5:I5)</f>
        <v>0</v>
      </c>
      <c r="D5" s="78">
        <v>4</v>
      </c>
      <c r="E5" s="85"/>
      <c r="F5" s="84"/>
      <c r="G5" s="84"/>
      <c r="H5" s="2"/>
      <c r="I5" s="2"/>
    </row>
    <row r="6" spans="1:9" ht="13.5">
      <c r="A6" s="1" t="str">
        <f>BOM!A45</f>
        <v>circuit-board-spacer-m4_2off.par</v>
      </c>
      <c r="B6" s="2">
        <f>BOM!C45</f>
        <v>2</v>
      </c>
      <c r="C6" s="83">
        <f>B6-SUM(D6:I6)</f>
        <v>0</v>
      </c>
      <c r="D6" s="2">
        <v>2</v>
      </c>
      <c r="E6" s="84"/>
      <c r="F6" s="84"/>
      <c r="G6" s="84"/>
      <c r="H6" s="2"/>
      <c r="I6" s="2"/>
    </row>
    <row r="7" spans="1:9" ht="13.5">
      <c r="A7" s="1" t="str">
        <f>BOM!A46</f>
        <v>drive-pulley_3off.par</v>
      </c>
      <c r="B7" s="2">
        <f>BOM!C46</f>
        <v>3</v>
      </c>
      <c r="C7" s="83">
        <f>B7-SUM(D7:I7)</f>
        <v>0</v>
      </c>
      <c r="D7" s="2">
        <v>3</v>
      </c>
      <c r="E7" s="84"/>
      <c r="F7" s="84"/>
      <c r="G7" s="84"/>
      <c r="H7" s="2"/>
      <c r="I7" s="2"/>
    </row>
    <row r="8" spans="1:9" ht="13.5">
      <c r="A8" s="1" t="str">
        <f>BOM!A47</f>
        <v>frame-vertex_6off.par</v>
      </c>
      <c r="B8" s="2">
        <f>BOM!C47</f>
        <v>6</v>
      </c>
      <c r="C8" s="83">
        <f>B8-SUM(D8:I8)</f>
        <v>0</v>
      </c>
      <c r="D8" s="2">
        <v>6</v>
      </c>
      <c r="E8" s="84"/>
      <c r="F8" s="84"/>
      <c r="G8" s="84"/>
      <c r="H8" s="2"/>
      <c r="I8" s="2"/>
    </row>
    <row r="9" spans="1:9" ht="13.5">
      <c r="A9" s="1" t="str">
        <f>BOM!A48</f>
        <v>pinch-wheel-bracket-NEMA17_604-bearing_1off.par</v>
      </c>
      <c r="B9" s="2">
        <f>BOM!C48</f>
        <v>1</v>
      </c>
      <c r="C9" s="83">
        <f>B9-SUM(D9:I9)</f>
        <v>0</v>
      </c>
      <c r="D9" s="2"/>
      <c r="E9" s="84"/>
      <c r="F9" s="84">
        <v>1</v>
      </c>
      <c r="G9" s="84"/>
      <c r="H9" s="2"/>
      <c r="I9" s="2"/>
    </row>
    <row r="10" spans="1:9" ht="13.5">
      <c r="A10" s="1" t="str">
        <f>BOM!A49</f>
        <v>x-180-z-bearing-plate_2off.par</v>
      </c>
      <c r="B10" s="2">
        <f>BOM!C49</f>
        <v>2</v>
      </c>
      <c r="C10" s="83">
        <f>B10-SUM(D10:I10)</f>
        <v>0</v>
      </c>
      <c r="D10" s="2" t="s">
        <v>509</v>
      </c>
      <c r="E10" s="84">
        <v>2</v>
      </c>
      <c r="F10" s="84"/>
      <c r="G10" s="84"/>
      <c r="H10" s="2"/>
      <c r="I10" s="2"/>
    </row>
    <row r="11" spans="1:9" ht="13.5">
      <c r="A11" s="1" t="str">
        <f>BOM!A50</f>
        <v>x-360-z-bearing-plate_2off.par</v>
      </c>
      <c r="B11" s="2">
        <f>BOM!C50</f>
        <v>2</v>
      </c>
      <c r="C11" s="83">
        <f>B11-SUM(D11:I11)</f>
        <v>0</v>
      </c>
      <c r="D11" s="2">
        <v>2</v>
      </c>
      <c r="E11" s="84"/>
      <c r="F11" s="84"/>
      <c r="G11" s="84"/>
      <c r="H11" s="2"/>
      <c r="I11" s="2"/>
    </row>
    <row r="12" spans="1:9" ht="13.5">
      <c r="A12" s="1" t="str">
        <f>BOM!A51</f>
        <v>x-360-z-bearing-plate-mirror_2off.par</v>
      </c>
      <c r="B12" s="2">
        <f>BOM!C51</f>
        <v>2</v>
      </c>
      <c r="C12" s="83">
        <f>B12-SUM(D12:I12)</f>
        <v>0</v>
      </c>
      <c r="D12" s="2">
        <v>2</v>
      </c>
      <c r="E12" s="84"/>
      <c r="F12" s="84"/>
      <c r="G12" s="84"/>
      <c r="H12" s="2"/>
      <c r="I12" s="2"/>
    </row>
    <row r="13" spans="1:9" ht="13.5">
      <c r="A13" s="1" t="str">
        <f>BOM!A52</f>
        <v>x-axis-side-plate-nut-jig_2off.par</v>
      </c>
      <c r="B13" s="2">
        <f>BOM!C52</f>
        <v>2</v>
      </c>
      <c r="C13" s="83">
        <f>B13-SUM(D13:I13)</f>
        <v>0</v>
      </c>
      <c r="D13" s="2">
        <v>2</v>
      </c>
      <c r="E13" s="84"/>
      <c r="F13" s="84"/>
      <c r="G13" s="84"/>
      <c r="H13" s="2"/>
      <c r="I13" s="2"/>
    </row>
    <row r="14" spans="1:9" ht="13.5">
      <c r="A14" s="1" t="str">
        <f>BOM!A53</f>
        <v>x-bar-clamp-m3_6off.par</v>
      </c>
      <c r="B14" s="2">
        <f>BOM!C53</f>
        <v>6</v>
      </c>
      <c r="C14" s="83">
        <f>B14-SUM(D14:I14)</f>
        <v>0</v>
      </c>
      <c r="D14" s="2"/>
      <c r="E14" s="84">
        <v>6</v>
      </c>
      <c r="F14" s="84"/>
      <c r="G14" s="84"/>
      <c r="H14" s="2"/>
      <c r="I14" s="2"/>
    </row>
    <row r="15" spans="1:9" ht="13.5">
      <c r="A15" s="1" t="str">
        <f>BOM!A54</f>
        <v>x-bar-clamp-m4_4off.par</v>
      </c>
      <c r="B15" s="2">
        <f>BOM!C54</f>
        <v>4</v>
      </c>
      <c r="C15" s="83">
        <f>B15-SUM(D15:I15)</f>
        <v>0</v>
      </c>
      <c r="D15" s="2"/>
      <c r="E15" s="84">
        <v>4</v>
      </c>
      <c r="F15" s="84"/>
      <c r="G15" s="84"/>
      <c r="H15" s="2"/>
      <c r="I15" s="2"/>
    </row>
    <row r="16" spans="1:9" ht="13.5">
      <c r="A16" s="1" t="str">
        <f>BOM!A55</f>
        <v>x-carriage-belt-clamp_2off.par</v>
      </c>
      <c r="B16" s="2">
        <f>BOM!C55</f>
        <v>2</v>
      </c>
      <c r="C16" s="83">
        <f>B16-SUM(D16:I16)</f>
        <v>0</v>
      </c>
      <c r="D16" s="2"/>
      <c r="E16" s="84">
        <v>2</v>
      </c>
      <c r="F16" s="84"/>
      <c r="G16" s="84"/>
      <c r="H16" s="2"/>
      <c r="I16" s="2"/>
    </row>
    <row r="17" spans="1:9" ht="13.5">
      <c r="A17" s="1" t="str">
        <f>BOM!A56</f>
        <v>x-carriage-lower_1off.par</v>
      </c>
      <c r="B17" s="2">
        <f>BOM!C56</f>
        <v>1</v>
      </c>
      <c r="C17" s="83">
        <f>B17-SUM(D17:I17)</f>
        <v>0</v>
      </c>
      <c r="D17" s="2"/>
      <c r="E17" s="84"/>
      <c r="F17" s="84">
        <v>1</v>
      </c>
      <c r="G17" s="84"/>
      <c r="H17" s="2"/>
      <c r="I17" s="2"/>
    </row>
    <row r="18" spans="1:9" ht="13.5">
      <c r="A18" s="1" t="str">
        <f>BOM!A57</f>
        <v>x-carriage-upper_1off.par</v>
      </c>
      <c r="B18" s="2">
        <f>BOM!C57</f>
        <v>1</v>
      </c>
      <c r="C18" s="83">
        <f>B18-SUM(D18:I18)</f>
        <v>0</v>
      </c>
      <c r="D18" s="2"/>
      <c r="E18" s="84"/>
      <c r="F18" s="84">
        <v>1</v>
      </c>
      <c r="G18" s="84"/>
      <c r="H18" s="2"/>
      <c r="I18" s="2"/>
    </row>
    <row r="19" spans="1:9" ht="13.5">
      <c r="A19" s="1" t="str">
        <f>BOM!A58</f>
        <v>x-end-bracket_2off.par</v>
      </c>
      <c r="B19" s="2">
        <f>BOM!C58</f>
        <v>2</v>
      </c>
      <c r="C19" s="83">
        <f>B19-SUM(D19:I19)</f>
        <v>0</v>
      </c>
      <c r="D19" s="2"/>
      <c r="E19" s="84">
        <v>2</v>
      </c>
      <c r="F19" s="84"/>
      <c r="G19" s="84"/>
      <c r="H19" s="2"/>
      <c r="I19" s="2"/>
    </row>
    <row r="20" spans="1:9" ht="13.5">
      <c r="A20" s="1" t="str">
        <f>BOM!A59</f>
        <v>xlr-bracket_1off.par</v>
      </c>
      <c r="B20" s="2">
        <f>BOM!C59</f>
        <v>1</v>
      </c>
      <c r="C20" s="83">
        <f>B20-SUM(D20:I20)</f>
        <v>0</v>
      </c>
      <c r="D20" s="2"/>
      <c r="E20" s="84"/>
      <c r="F20" s="84">
        <v>1</v>
      </c>
      <c r="G20" s="84"/>
      <c r="H20" s="2"/>
      <c r="I20" s="2"/>
    </row>
    <row r="21" spans="1:9" ht="13.5">
      <c r="A21" s="1" t="str">
        <f>BOM!A60</f>
        <v>x-motor-bracket-spacer_2off.par</v>
      </c>
      <c r="B21" s="2">
        <f>BOM!C60</f>
        <v>2</v>
      </c>
      <c r="C21" s="83">
        <f>B21-SUM(D21:I21)</f>
        <v>0</v>
      </c>
      <c r="D21" s="2"/>
      <c r="E21" s="84">
        <v>2</v>
      </c>
      <c r="F21" s="84"/>
      <c r="G21" s="84"/>
      <c r="H21" s="2"/>
      <c r="I21" s="2"/>
    </row>
    <row r="22" spans="1:9" ht="13.5">
      <c r="A22" s="1" t="str">
        <f>BOM!A61</f>
        <v>x-vert-drive-nut-trap_4off.par</v>
      </c>
      <c r="B22" s="2">
        <f>BOM!C61</f>
        <v>4</v>
      </c>
      <c r="C22" s="83">
        <f>B22-SUM(D22:I22)</f>
        <v>0</v>
      </c>
      <c r="D22" s="2"/>
      <c r="E22" s="84">
        <v>4</v>
      </c>
      <c r="F22" s="84"/>
      <c r="G22" s="84"/>
      <c r="H22" s="2"/>
      <c r="I22" s="2"/>
    </row>
    <row r="23" spans="1:9" ht="13.5">
      <c r="A23" s="1" t="str">
        <f>BOM!A62</f>
        <v>x-vert-drive-side-plate-180-end_2off.par</v>
      </c>
      <c r="B23" s="2">
        <f>BOM!C62</f>
        <v>2</v>
      </c>
      <c r="C23" s="83">
        <f>B23-SUM(D23:I23)</f>
        <v>0</v>
      </c>
      <c r="D23" s="2"/>
      <c r="E23" s="84"/>
      <c r="F23" s="84">
        <v>2</v>
      </c>
      <c r="G23" s="84"/>
      <c r="H23" s="2"/>
      <c r="I23" s="2"/>
    </row>
    <row r="24" spans="1:9" ht="13.5">
      <c r="A24" s="1" t="str">
        <f>BOM!A63</f>
        <v>x-vert-drive-side-plate-360-end_2off.par</v>
      </c>
      <c r="B24" s="2">
        <f>BOM!C63</f>
        <v>2</v>
      </c>
      <c r="C24" s="83">
        <f>B24-SUM(D24:I24)</f>
        <v>0</v>
      </c>
      <c r="D24" s="2"/>
      <c r="E24" s="84"/>
      <c r="F24" s="84">
        <v>2</v>
      </c>
      <c r="G24" s="84"/>
      <c r="H24" s="2"/>
      <c r="I24" s="2"/>
    </row>
    <row r="25" spans="1:9" ht="13.5">
      <c r="A25" s="1" t="str">
        <f>BOM!A64</f>
        <v>y-bar-clamp_10off.par</v>
      </c>
      <c r="B25" s="2">
        <f>BOM!C64</f>
        <v>10</v>
      </c>
      <c r="C25" s="83">
        <f>B25-SUM(D25:I25)</f>
        <v>0</v>
      </c>
      <c r="D25" s="2"/>
      <c r="E25" s="84"/>
      <c r="F25" s="84"/>
      <c r="G25" s="84">
        <v>10</v>
      </c>
      <c r="H25" s="2"/>
      <c r="I25" s="2"/>
    </row>
    <row r="26" spans="1:9" ht="13.5">
      <c r="A26" s="1" t="str">
        <f>BOM!A65</f>
        <v>y-bearing-180-inner_2off.par</v>
      </c>
      <c r="B26" s="2">
        <f>BOM!C65</f>
        <v>2</v>
      </c>
      <c r="C26" s="83">
        <f>B26-SUM(D26:I26)</f>
        <v>0</v>
      </c>
      <c r="D26" s="2"/>
      <c r="E26" s="84"/>
      <c r="F26" s="84"/>
      <c r="G26" s="84">
        <v>2</v>
      </c>
      <c r="H26" s="2"/>
      <c r="I26" s="2"/>
    </row>
    <row r="27" spans="1:9" ht="13.5">
      <c r="A27" s="1" t="str">
        <f>BOM!A66</f>
        <v>y-bearing-180-outer-left_1off.par</v>
      </c>
      <c r="B27" s="2">
        <f>BOM!C66</f>
        <v>1</v>
      </c>
      <c r="C27" s="83">
        <f>B27-SUM(D27:I27)</f>
        <v>0</v>
      </c>
      <c r="D27" s="2"/>
      <c r="E27" s="84"/>
      <c r="F27" s="84"/>
      <c r="G27" s="84">
        <v>1</v>
      </c>
      <c r="H27" s="2"/>
      <c r="I27" s="2"/>
    </row>
    <row r="28" spans="1:9" ht="13.5">
      <c r="A28" s="1" t="str">
        <f>BOM!A67</f>
        <v>y-bearing-180-outer-right_1off.par</v>
      </c>
      <c r="B28" s="2">
        <f>BOM!C67</f>
        <v>1</v>
      </c>
      <c r="C28" s="83">
        <f>B28-SUM(D28:I28)</f>
        <v>0</v>
      </c>
      <c r="D28" s="2"/>
      <c r="E28" s="84"/>
      <c r="F28" s="84"/>
      <c r="G28" s="84">
        <v>1</v>
      </c>
      <c r="H28" s="2"/>
      <c r="I28" s="2"/>
    </row>
    <row r="29" spans="1:9" ht="13.5">
      <c r="A29" s="1" t="str">
        <f>BOM!A68</f>
        <v>y-bearing-360-inner_2off.par</v>
      </c>
      <c r="B29" s="2">
        <f>BOM!C68</f>
        <v>2</v>
      </c>
      <c r="C29" s="83">
        <f>B29-SUM(D29:I29)</f>
        <v>0</v>
      </c>
      <c r="D29" s="2"/>
      <c r="E29" s="84"/>
      <c r="F29" s="84"/>
      <c r="G29" s="84">
        <v>2</v>
      </c>
      <c r="H29" s="2"/>
      <c r="I29" s="2"/>
    </row>
    <row r="30" spans="1:9" ht="13.5">
      <c r="A30" s="1" t="str">
        <f>BOM!A69</f>
        <v>y-bearing-360-outer-left_1off.par</v>
      </c>
      <c r="B30" s="2">
        <f>BOM!C69</f>
        <v>1</v>
      </c>
      <c r="C30" s="83">
        <f>B30-SUM(D30:I30)</f>
        <v>0</v>
      </c>
      <c r="D30" s="2"/>
      <c r="E30" s="84"/>
      <c r="F30" s="84"/>
      <c r="G30" s="84">
        <v>1</v>
      </c>
      <c r="H30" s="2"/>
      <c r="I30" s="2"/>
    </row>
    <row r="31" spans="1:9" ht="13.5">
      <c r="A31" s="1" t="str">
        <f>BOM!A70</f>
        <v>y-bearing-360-outer-right_1off.par</v>
      </c>
      <c r="B31" s="2">
        <f>BOM!C70</f>
        <v>1</v>
      </c>
      <c r="C31" s="83">
        <f>B31-SUM(D31:I31)</f>
        <v>0</v>
      </c>
      <c r="D31" s="2"/>
      <c r="E31" s="84"/>
      <c r="F31" s="84"/>
      <c r="G31" s="84">
        <v>1</v>
      </c>
      <c r="H31" s="2"/>
      <c r="I31" s="2"/>
    </row>
    <row r="32" spans="1:9" ht="13.5">
      <c r="A32" s="1" t="str">
        <f>BOM!A71</f>
        <v>y-belt-clamp_2off.par</v>
      </c>
      <c r="B32" s="2">
        <f>BOM!C71</f>
        <v>2</v>
      </c>
      <c r="C32" s="83">
        <f>B32-SUM(D32:I32)</f>
        <v>0</v>
      </c>
      <c r="D32" s="2"/>
      <c r="E32" s="84"/>
      <c r="F32" s="84"/>
      <c r="G32" s="84">
        <v>2</v>
      </c>
      <c r="H32" s="2"/>
      <c r="I32" s="2"/>
    </row>
    <row r="33" spans="1:9" ht="13.5">
      <c r="A33" s="1" t="str">
        <f>BOM!A72</f>
        <v>y-idler-bracket_1off.par</v>
      </c>
      <c r="B33" s="2">
        <f>BOM!C72</f>
        <v>1</v>
      </c>
      <c r="C33" s="83">
        <f>B33-SUM(D33:I33)</f>
        <v>0</v>
      </c>
      <c r="D33" s="2"/>
      <c r="E33" s="84"/>
      <c r="F33" s="84"/>
      <c r="G33" s="84">
        <v>1</v>
      </c>
      <c r="H33" s="2"/>
      <c r="I33" s="2"/>
    </row>
    <row r="34" spans="1:9" ht="13.5">
      <c r="A34" s="1" t="str">
        <f>BOM!A73</f>
        <v>y-motor-bracket_1off.par</v>
      </c>
      <c r="B34" s="2">
        <f>BOM!C73</f>
        <v>1</v>
      </c>
      <c r="C34" s="83">
        <f>B34-SUM(D34:I34)</f>
        <v>0</v>
      </c>
      <c r="D34" s="2"/>
      <c r="E34" s="84"/>
      <c r="F34" s="84"/>
      <c r="G34" s="84"/>
      <c r="H34" s="2">
        <v>1</v>
      </c>
      <c r="I34" s="2"/>
    </row>
    <row r="35" spans="1:9" ht="13.5">
      <c r="A35" s="1" t="str">
        <f>BOM!A74</f>
        <v>z-axis-opto-spring_1off.aoi</v>
      </c>
      <c r="B35" s="2">
        <f>BOM!C74</f>
        <v>1</v>
      </c>
      <c r="C35" s="83">
        <f>B35-SUM(D35:I35)</f>
        <v>0</v>
      </c>
      <c r="D35" s="2"/>
      <c r="E35" s="84"/>
      <c r="F35" s="84"/>
      <c r="G35" s="84">
        <v>1</v>
      </c>
      <c r="H35" s="2"/>
      <c r="I35" s="2"/>
    </row>
    <row r="36" spans="1:9" ht="13.5">
      <c r="A36" s="1" t="str">
        <f>BOM!A75</f>
        <v>z-bar-top-clamp_4off.par</v>
      </c>
      <c r="B36" s="2">
        <f>BOM!C75</f>
        <v>4</v>
      </c>
      <c r="C36" s="83">
        <f>B36-SUM(D36:I36)</f>
        <v>0</v>
      </c>
      <c r="D36" s="2"/>
      <c r="E36" s="84"/>
      <c r="F36" s="84"/>
      <c r="G36" s="84"/>
      <c r="H36" s="2">
        <v>4</v>
      </c>
      <c r="I36" s="2"/>
    </row>
    <row r="37" spans="1:9" ht="13.5">
      <c r="A37" s="1" t="str">
        <f>BOM!A76</f>
        <v>z-driven-pulley_2off.par</v>
      </c>
      <c r="B37" s="2">
        <f>BOM!C76</f>
        <v>2</v>
      </c>
      <c r="C37" s="83">
        <f>B37-SUM(D37:I37)</f>
        <v>0</v>
      </c>
      <c r="D37" s="2"/>
      <c r="E37" s="84"/>
      <c r="F37" s="84"/>
      <c r="G37" s="84"/>
      <c r="H37" s="2">
        <v>2</v>
      </c>
      <c r="I37" s="2"/>
    </row>
    <row r="38" spans="1:9" ht="13.5">
      <c r="A38" s="1" t="str">
        <f>BOM!A77</f>
        <v>z-drive-pulley-rim_4off.par</v>
      </c>
      <c r="B38" s="2">
        <f>BOM!C77</f>
        <v>4</v>
      </c>
      <c r="C38" s="83">
        <f>B38-SUM(D38:I38)</f>
        <v>0</v>
      </c>
      <c r="D38" s="2"/>
      <c r="E38" s="84"/>
      <c r="F38" s="84"/>
      <c r="G38" s="84"/>
      <c r="H38" s="2">
        <v>4</v>
      </c>
      <c r="I38" s="2"/>
    </row>
    <row r="39" spans="1:9" ht="13.5">
      <c r="A39" s="1" t="str">
        <f>BOM!A78</f>
        <v>z-leadscrew-base_2off.par</v>
      </c>
      <c r="B39" s="2">
        <f>BOM!C78</f>
        <v>2</v>
      </c>
      <c r="C39" s="83">
        <f>B39-SUM(D39:I39)</f>
        <v>0</v>
      </c>
      <c r="D39" s="2"/>
      <c r="E39" s="84"/>
      <c r="F39" s="84"/>
      <c r="G39" s="84"/>
      <c r="H39" s="2"/>
      <c r="I39" s="2">
        <v>2</v>
      </c>
    </row>
    <row r="40" spans="1:9" ht="13.5">
      <c r="A40" s="1" t="str">
        <f>BOM!A79</f>
        <v>z-leadscrew-base-bar-clamp_2off.par</v>
      </c>
      <c r="B40" s="2">
        <f>BOM!C79</f>
        <v>2</v>
      </c>
      <c r="C40" s="83">
        <f>B40-SUM(D40:I40)</f>
        <v>0</v>
      </c>
      <c r="D40" s="2"/>
      <c r="E40" s="84"/>
      <c r="F40" s="84"/>
      <c r="G40" s="84"/>
      <c r="H40" s="2">
        <v>2</v>
      </c>
      <c r="I40" s="2"/>
    </row>
    <row r="41" spans="1:9" ht="13.5">
      <c r="A41" s="1" t="str">
        <f>BOM!A80</f>
        <v>z-motor-bracket_1off.par</v>
      </c>
      <c r="B41" s="2">
        <f>BOM!C80</f>
        <v>1</v>
      </c>
      <c r="C41" s="83">
        <f>B41-SUM(D41:I41)</f>
        <v>0</v>
      </c>
      <c r="D41" s="2"/>
      <c r="E41" s="84"/>
      <c r="F41" s="84"/>
      <c r="G41" s="84"/>
      <c r="H41" s="2">
        <v>1</v>
      </c>
      <c r="I41" s="2"/>
    </row>
    <row r="42" spans="1:9" ht="13.5">
      <c r="A42" s="1" t="str">
        <f>BOM!A81</f>
        <v>z-opto-bracket_1off.par</v>
      </c>
      <c r="B42" s="2">
        <f>BOM!C81</f>
        <v>1</v>
      </c>
      <c r="C42" s="83">
        <f>B42-SUM(D42:I42)</f>
        <v>0</v>
      </c>
      <c r="D42" s="2"/>
      <c r="E42" s="84"/>
      <c r="F42" s="84"/>
      <c r="G42" s="84"/>
      <c r="H42" s="2">
        <v>1</v>
      </c>
      <c r="I42" s="2"/>
    </row>
    <row r="43" spans="1:9" ht="13.5">
      <c r="A43" s="1" t="str">
        <f>BOM!A82</f>
        <v>z-tensioner_1off.par</v>
      </c>
      <c r="B43" s="2">
        <f>BOM!C82</f>
        <v>1</v>
      </c>
      <c r="C43" s="83">
        <f>B43-SUM(D43:I43)</f>
        <v>0</v>
      </c>
      <c r="D43" s="2"/>
      <c r="E43" s="84"/>
      <c r="F43" s="84"/>
      <c r="G43" s="84"/>
      <c r="H43" s="2"/>
      <c r="I43" s="2">
        <v>1</v>
      </c>
    </row>
    <row r="44" spans="3:9" ht="13.5">
      <c r="C44" s="83"/>
      <c r="D44" s="2"/>
      <c r="E44" s="84"/>
      <c r="F44" s="84"/>
      <c r="G44" s="84"/>
      <c r="H44" s="2"/>
      <c r="I44" s="2"/>
    </row>
    <row r="45" spans="3:9" ht="13.5">
      <c r="C45" s="83"/>
      <c r="D45" s="2"/>
      <c r="E45" s="84"/>
      <c r="F45" s="84"/>
      <c r="G45" s="84"/>
      <c r="H45" s="2"/>
      <c r="I45" s="2"/>
    </row>
    <row r="46" spans="1:9" s="55" customFormat="1" ht="13.5">
      <c r="A46" s="55" t="s">
        <v>510</v>
      </c>
      <c r="B46" s="57">
        <f>SUM(B4:B43)</f>
        <v>95</v>
      </c>
      <c r="C46" s="57">
        <f>SUM(C4:C43)</f>
        <v>0</v>
      </c>
      <c r="D46" s="57">
        <f>SUM(D4:D43)</f>
        <v>25</v>
      </c>
      <c r="E46" s="57">
        <f>SUM(E4:E43)</f>
        <v>22</v>
      </c>
      <c r="F46" s="57">
        <f>SUM(F4:F43)</f>
        <v>8</v>
      </c>
      <c r="G46" s="57">
        <f>SUM(G4:G43)</f>
        <v>22</v>
      </c>
      <c r="H46" s="57">
        <f>SUM(H4:H43)</f>
        <v>15</v>
      </c>
      <c r="I46" s="57">
        <f>SUM(I4:I43)</f>
        <v>3</v>
      </c>
    </row>
    <row r="47" spans="3:9" ht="13.5">
      <c r="C47" s="83"/>
      <c r="D47" s="2"/>
      <c r="E47" s="84"/>
      <c r="F47" s="84"/>
      <c r="G47" s="84"/>
      <c r="H47" s="2"/>
      <c r="I47" s="2"/>
    </row>
    <row r="48" spans="5:9" ht="13.5">
      <c r="E48" s="84"/>
      <c r="F48" s="84"/>
      <c r="G48" s="84"/>
      <c r="H48" s="2"/>
      <c r="I48" s="2"/>
    </row>
    <row r="49" spans="1:9" ht="13.5">
      <c r="A49" s="1"/>
      <c r="C49" s="83"/>
      <c r="D49" s="2"/>
      <c r="E49" s="84"/>
      <c r="F49" s="84"/>
      <c r="G49" s="84"/>
      <c r="H49" s="2"/>
      <c r="I49" s="2"/>
    </row>
    <row r="50" spans="1:9" ht="13.5">
      <c r="A50" s="1"/>
      <c r="C50" s="83"/>
      <c r="D50" s="2"/>
      <c r="E50" s="84"/>
      <c r="F50" s="84"/>
      <c r="G50" s="84"/>
      <c r="H50" s="2"/>
      <c r="I50" s="2"/>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2010-04-01T13:57:56Z</dcterms:modified>
  <cp:category/>
  <cp:version/>
  <cp:contentType/>
  <cp:contentStatus/>
  <cp:revision>16</cp:revision>
</cp:coreProperties>
</file>